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338" i="1" l="1"/>
  <c r="F337" i="1"/>
  <c r="F318" i="1"/>
  <c r="F378" i="1" l="1"/>
  <c r="F358" i="1"/>
  <c r="F357" i="1"/>
  <c r="F356" i="1"/>
  <c r="F336" i="1"/>
  <c r="F307" i="1"/>
  <c r="F308" i="1"/>
  <c r="F309" i="1"/>
  <c r="F288" i="1"/>
  <c r="F287" i="1"/>
  <c r="F286" i="1"/>
  <c r="F68" i="1"/>
  <c r="F67" i="1"/>
  <c r="F66" i="1"/>
  <c r="F379" i="1" l="1"/>
  <c r="F377" i="1"/>
  <c r="F376" i="1"/>
  <c r="F317" i="1"/>
  <c r="F316" i="1"/>
  <c r="F315" i="1"/>
  <c r="F10" i="1"/>
  <c r="F9" i="1"/>
  <c r="F8" i="1"/>
  <c r="F7" i="1"/>
  <c r="F6" i="1"/>
  <c r="F26" i="1"/>
  <c r="F27" i="1"/>
  <c r="F28" i="1"/>
  <c r="F29" i="1"/>
  <c r="F46" i="1"/>
  <c r="F47" i="1"/>
  <c r="F48" i="1"/>
  <c r="F50" i="1"/>
  <c r="F269" i="1"/>
  <c r="F268" i="1"/>
  <c r="F267" i="1"/>
  <c r="F266" i="1"/>
  <c r="F248" i="1"/>
  <c r="F246" i="1"/>
  <c r="F230" i="1"/>
  <c r="F229" i="1"/>
  <c r="F228" i="1"/>
  <c r="F227" i="1"/>
  <c r="F226" i="1"/>
  <c r="F208" i="1"/>
  <c r="F207" i="1"/>
  <c r="F206" i="1"/>
  <c r="F189" i="1"/>
  <c r="F188" i="1"/>
  <c r="F187" i="1"/>
  <c r="F186" i="1"/>
  <c r="F169" i="1"/>
  <c r="F168" i="1"/>
  <c r="F167" i="1"/>
  <c r="F166" i="1"/>
  <c r="F149" i="1"/>
  <c r="F148" i="1"/>
  <c r="F147" i="1"/>
  <c r="F146" i="1"/>
  <c r="F129" i="1"/>
  <c r="F128" i="1"/>
  <c r="F127" i="1"/>
  <c r="F126" i="1"/>
  <c r="F109" i="1"/>
  <c r="F108" i="1"/>
  <c r="F106" i="1"/>
  <c r="F89" i="1"/>
  <c r="F88" i="1"/>
  <c r="F87" i="1"/>
  <c r="F86" i="1"/>
  <c r="L314" i="1" l="1"/>
  <c r="J314" i="1"/>
  <c r="I314" i="1"/>
  <c r="H314" i="1"/>
  <c r="G314" i="1"/>
  <c r="B305" i="1"/>
  <c r="A305" i="1"/>
  <c r="L294" i="1"/>
  <c r="L305" i="1" s="1"/>
  <c r="J294" i="1"/>
  <c r="J305" i="1" s="1"/>
  <c r="I294" i="1"/>
  <c r="I305" i="1" s="1"/>
  <c r="H294" i="1"/>
  <c r="H305" i="1" s="1"/>
  <c r="G294" i="1"/>
  <c r="G305" i="1" s="1"/>
  <c r="F305" i="1"/>
  <c r="B285" i="1"/>
  <c r="A285" i="1"/>
  <c r="L274" i="1"/>
  <c r="L285" i="1" s="1"/>
  <c r="J274" i="1"/>
  <c r="J285" i="1" s="1"/>
  <c r="I274" i="1"/>
  <c r="I285" i="1" s="1"/>
  <c r="H274" i="1"/>
  <c r="H285" i="1" s="1"/>
  <c r="G274" i="1"/>
  <c r="G285" i="1" s="1"/>
  <c r="F285" i="1"/>
  <c r="B265" i="1"/>
  <c r="A265" i="1"/>
  <c r="L265" i="1"/>
  <c r="J254" i="1"/>
  <c r="J265" i="1" s="1"/>
  <c r="I254" i="1"/>
  <c r="I265" i="1" s="1"/>
  <c r="H254" i="1"/>
  <c r="H265" i="1" s="1"/>
  <c r="G254" i="1"/>
  <c r="G265" i="1" s="1"/>
  <c r="F265" i="1"/>
  <c r="B245" i="1"/>
  <c r="A245" i="1"/>
  <c r="L234" i="1"/>
  <c r="L245" i="1" s="1"/>
  <c r="J234" i="1"/>
  <c r="J245" i="1" s="1"/>
  <c r="I234" i="1"/>
  <c r="I245" i="1" s="1"/>
  <c r="H234" i="1"/>
  <c r="H245" i="1" s="1"/>
  <c r="G234" i="1"/>
  <c r="F245" i="1"/>
  <c r="B225" i="1"/>
  <c r="A225" i="1"/>
  <c r="L214" i="1"/>
  <c r="L225" i="1" s="1"/>
  <c r="J214" i="1"/>
  <c r="J225" i="1" s="1"/>
  <c r="I214" i="1"/>
  <c r="H214" i="1"/>
  <c r="H225" i="1" s="1"/>
  <c r="G214" i="1"/>
  <c r="G225" i="1" s="1"/>
  <c r="F225" i="1"/>
  <c r="B205" i="1"/>
  <c r="A205" i="1"/>
  <c r="L194" i="1"/>
  <c r="L205" i="1" s="1"/>
  <c r="J194" i="1"/>
  <c r="J205" i="1" s="1"/>
  <c r="I194" i="1"/>
  <c r="I205" i="1" s="1"/>
  <c r="H194" i="1"/>
  <c r="H205" i="1" s="1"/>
  <c r="G194" i="1"/>
  <c r="G205" i="1" s="1"/>
  <c r="F205" i="1"/>
  <c r="B185" i="1"/>
  <c r="A185" i="1"/>
  <c r="L185" i="1"/>
  <c r="J174" i="1"/>
  <c r="J185" i="1" s="1"/>
  <c r="I174" i="1"/>
  <c r="I185" i="1" s="1"/>
  <c r="H174" i="1"/>
  <c r="H185" i="1" s="1"/>
  <c r="G174" i="1"/>
  <c r="G185" i="1" s="1"/>
  <c r="F185" i="1"/>
  <c r="B165" i="1"/>
  <c r="A165" i="1"/>
  <c r="L154" i="1"/>
  <c r="L165" i="1" s="1"/>
  <c r="J154" i="1"/>
  <c r="J165" i="1" s="1"/>
  <c r="I154" i="1"/>
  <c r="I165" i="1" s="1"/>
  <c r="H154" i="1"/>
  <c r="H165" i="1" s="1"/>
  <c r="G154" i="1"/>
  <c r="G165" i="1" s="1"/>
  <c r="F165" i="1"/>
  <c r="B145" i="1"/>
  <c r="A145" i="1"/>
  <c r="L134" i="1"/>
  <c r="L145" i="1" s="1"/>
  <c r="J134" i="1"/>
  <c r="J145" i="1" s="1"/>
  <c r="I134" i="1"/>
  <c r="I145" i="1" s="1"/>
  <c r="H134" i="1"/>
  <c r="H145" i="1" s="1"/>
  <c r="G134" i="1"/>
  <c r="G145" i="1" s="1"/>
  <c r="F145" i="1"/>
  <c r="G245" i="1" l="1"/>
  <c r="I225" i="1"/>
  <c r="B125" i="1"/>
  <c r="A125" i="1"/>
  <c r="L114" i="1"/>
  <c r="L125" i="1" s="1"/>
  <c r="J114" i="1"/>
  <c r="J125" i="1" s="1"/>
  <c r="I114" i="1"/>
  <c r="I125" i="1" s="1"/>
  <c r="H114" i="1"/>
  <c r="H125" i="1" s="1"/>
  <c r="G114" i="1"/>
  <c r="G125" i="1" s="1"/>
  <c r="F125" i="1"/>
  <c r="B105" i="1"/>
  <c r="A105" i="1"/>
  <c r="L94" i="1"/>
  <c r="L105" i="1" s="1"/>
  <c r="J94" i="1"/>
  <c r="J105" i="1" s="1"/>
  <c r="I94" i="1"/>
  <c r="I105" i="1" s="1"/>
  <c r="H94" i="1"/>
  <c r="H105" i="1" s="1"/>
  <c r="G94" i="1"/>
  <c r="G105" i="1" s="1"/>
  <c r="F105" i="1"/>
  <c r="B395" i="1"/>
  <c r="A395" i="1"/>
  <c r="L384" i="1"/>
  <c r="L395" i="1" s="1"/>
  <c r="J384" i="1"/>
  <c r="J395" i="1" s="1"/>
  <c r="I384" i="1"/>
  <c r="I395" i="1" s="1"/>
  <c r="H384" i="1"/>
  <c r="H395" i="1" s="1"/>
  <c r="G384" i="1"/>
  <c r="G395" i="1" s="1"/>
  <c r="F395" i="1"/>
  <c r="B85" i="1"/>
  <c r="A85" i="1"/>
  <c r="L74" i="1"/>
  <c r="L85" i="1" s="1"/>
  <c r="J85" i="1"/>
  <c r="I85" i="1"/>
  <c r="H85" i="1"/>
  <c r="G85" i="1"/>
  <c r="F85" i="1"/>
  <c r="B65" i="1"/>
  <c r="A65" i="1"/>
  <c r="L65" i="1"/>
  <c r="J54" i="1"/>
  <c r="J65" i="1" s="1"/>
  <c r="I54" i="1"/>
  <c r="I65" i="1" s="1"/>
  <c r="H54" i="1"/>
  <c r="H65" i="1" s="1"/>
  <c r="G54" i="1"/>
  <c r="G65" i="1" s="1"/>
  <c r="F54" i="1"/>
  <c r="F65" i="1" s="1"/>
  <c r="B45" i="1"/>
  <c r="A45" i="1"/>
  <c r="L44" i="1"/>
  <c r="J44" i="1"/>
  <c r="I44" i="1"/>
  <c r="H44" i="1"/>
  <c r="G44" i="1"/>
  <c r="F44" i="1"/>
  <c r="F45" i="1" s="1"/>
  <c r="L34" i="1"/>
  <c r="J34" i="1"/>
  <c r="I34" i="1"/>
  <c r="H34" i="1"/>
  <c r="G34" i="1"/>
  <c r="B25" i="1"/>
  <c r="A25" i="1"/>
  <c r="L14" i="1"/>
  <c r="L25" i="1" s="1"/>
  <c r="J25" i="1"/>
  <c r="I25" i="1"/>
  <c r="H25" i="1"/>
  <c r="G25" i="1"/>
  <c r="F25" i="1"/>
  <c r="B375" i="1"/>
  <c r="A375" i="1"/>
  <c r="L364" i="1"/>
  <c r="L375" i="1" s="1"/>
  <c r="J364" i="1"/>
  <c r="J375" i="1" s="1"/>
  <c r="I364" i="1"/>
  <c r="I375" i="1" s="1"/>
  <c r="H364" i="1"/>
  <c r="H375" i="1" s="1"/>
  <c r="G364" i="1"/>
  <c r="G375" i="1" s="1"/>
  <c r="F375" i="1"/>
  <c r="B355" i="1"/>
  <c r="A355" i="1"/>
  <c r="L344" i="1"/>
  <c r="L355" i="1" s="1"/>
  <c r="J344" i="1"/>
  <c r="J355" i="1" s="1"/>
  <c r="I344" i="1"/>
  <c r="I355" i="1" s="1"/>
  <c r="H344" i="1"/>
  <c r="H355" i="1" s="1"/>
  <c r="G344" i="1"/>
  <c r="G355" i="1" s="1"/>
  <c r="F355" i="1"/>
  <c r="B335" i="1"/>
  <c r="A335" i="1"/>
  <c r="L334" i="1"/>
  <c r="J334" i="1"/>
  <c r="I334" i="1"/>
  <c r="H334" i="1"/>
  <c r="G334" i="1"/>
  <c r="L324" i="1"/>
  <c r="J324" i="1"/>
  <c r="I324" i="1"/>
  <c r="I335" i="1" s="1"/>
  <c r="H324" i="1"/>
  <c r="G324" i="1"/>
  <c r="G45" i="1" l="1"/>
  <c r="L45" i="1"/>
  <c r="F335" i="1"/>
  <c r="J335" i="1"/>
  <c r="G335" i="1"/>
  <c r="L335" i="1"/>
  <c r="H335" i="1"/>
  <c r="J45" i="1"/>
  <c r="H45" i="1"/>
  <c r="I45" i="1"/>
  <c r="F396" i="1"/>
  <c r="I396" i="1"/>
  <c r="G396" i="1"/>
  <c r="J396" i="1"/>
  <c r="L396" i="1"/>
  <c r="H396" i="1"/>
</calcChain>
</file>

<file path=xl/sharedStrings.xml><?xml version="1.0" encoding="utf-8"?>
<sst xmlns="http://schemas.openxmlformats.org/spreadsheetml/2006/main" count="270" uniqueCount="89">
  <si>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</si>
  <si>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</si>
  <si>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</si>
  <si>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</si>
  <si>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</si>
  <si>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</si>
  <si>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</si>
  <si>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</si>
  <si>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</si>
  <si>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</si>
  <si>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</si>
  <si>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</si>
  <si>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</si>
  <si>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</si>
  <si>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</si>
  <si>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</si>
  <si>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</si>
  <si>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</si>
  <si>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</si>
  <si>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</si>
  <si>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</si>
  <si>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</si>
  <si>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</si>
  <si>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закуска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</si>
  <si>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</si>
  <si>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</si>
  <si>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</si>
  <si>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</si>
  <si>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</si>
  <si>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</si>
  <si>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</si>
  <si>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</si>
  <si>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гречневая вязкая</t>
  </si>
  <si>
    <t>Кофейный напиток с молоком</t>
  </si>
  <si>
    <t>Кукуруза консервированная</t>
  </si>
  <si>
    <t>Напиток из шиповника</t>
  </si>
  <si>
    <t>Радунцева Е.А.</t>
  </si>
  <si>
    <t>МАОУ "СОШ № 8"</t>
  </si>
  <si>
    <t>десерт</t>
  </si>
  <si>
    <t>Биточки (котлеты) из мяса кур</t>
  </si>
  <si>
    <t>Рис припущенный г</t>
  </si>
  <si>
    <t>Чай с сахаром АР</t>
  </si>
  <si>
    <t>Соус красный основной с</t>
  </si>
  <si>
    <t>Хлеб пшеничный</t>
  </si>
  <si>
    <t>Огурец соленый</t>
  </si>
  <si>
    <t>Каша пшенная молочная с маслом сливочным</t>
  </si>
  <si>
    <t>Бутерброд с маслом</t>
  </si>
  <si>
    <t>Фрикадельки из курицы</t>
  </si>
  <si>
    <t>Жаркое по-домашнему  свинина</t>
  </si>
  <si>
    <t>Пудинг из творога с рисом</t>
  </si>
  <si>
    <t>Молоко сгущенное</t>
  </si>
  <si>
    <t>Какао с молоком</t>
  </si>
  <si>
    <t>Курица запеченная с подливом</t>
  </si>
  <si>
    <t>Макаронные изделия отварные</t>
  </si>
  <si>
    <t>Биточки (котлеты) из рыбы минтай</t>
  </si>
  <si>
    <t>Картофельное пюре</t>
  </si>
  <si>
    <t>Компот из сухофруктов</t>
  </si>
  <si>
    <t>Колбаски "Витаминные"</t>
  </si>
  <si>
    <t>Компот из яблок</t>
  </si>
  <si>
    <t>Каша пшеничная молочная с маслом сливочным</t>
  </si>
  <si>
    <t>Тефтели из мяса свинины в молочном соусе</t>
  </si>
  <si>
    <t>Кисель из концентрата</t>
  </si>
  <si>
    <t>Шницель натуральный рубленный из свинины</t>
  </si>
  <si>
    <t>Плов из мяса кур</t>
  </si>
  <si>
    <t>Булочка дорожная</t>
  </si>
  <si>
    <t>Гуляш из мяса свинины</t>
  </si>
  <si>
    <t>Омлет запеченный или паровой</t>
  </si>
  <si>
    <t>Каша молочная ассорти (рис, пшено) с маслом сливочным</t>
  </si>
  <si>
    <t>Бутерброд с сыром</t>
  </si>
  <si>
    <t>80</t>
  </si>
  <si>
    <t>Сок</t>
  </si>
  <si>
    <t>Чай с лимоном</t>
  </si>
  <si>
    <t>Салат из белокочанной капусты с морковью и растительным маслом</t>
  </si>
  <si>
    <t>60</t>
  </si>
  <si>
    <t>200</t>
  </si>
  <si>
    <t>булочка</t>
  </si>
  <si>
    <t xml:space="preserve">Чай с сахаром </t>
  </si>
  <si>
    <t xml:space="preserve">Суфле птичка </t>
  </si>
  <si>
    <t>Бутерброд с  сыром</t>
  </si>
  <si>
    <t>Салат из припущенной моркови и яблок с растительным маслом</t>
  </si>
  <si>
    <t>фрукт</t>
  </si>
  <si>
    <t>Салат из отварной свеклы с растительным маслом</t>
  </si>
  <si>
    <t>Салат из отварного картофеля с соленым огурцом, репчатым луком и растительным маслом</t>
  </si>
  <si>
    <t>Каша гречневая рассыпчатая</t>
  </si>
  <si>
    <t>2,05</t>
  </si>
  <si>
    <t>0,37</t>
  </si>
  <si>
    <t>12,93</t>
  </si>
  <si>
    <t>рис отварной</t>
  </si>
  <si>
    <t>дополнительно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</si>
</sst>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/>
    <xf numFmtId="0" fontId="17" fillId="0" borderId="5" xfId="0" applyFont="1" applyBorder="1" applyAlignment="1">
      <alignment wrapText="1"/>
    </xf>
    <xf numFmtId="0" fontId="17" fillId="0" borderId="2" xfId="0" applyFont="1" applyBorder="1" applyAlignment="1">
      <alignment wrapText="1"/>
    </xf>
    <xf numFmtId="2" fontId="17" fillId="0" borderId="5" xfId="0" applyNumberFormat="1" applyFont="1" applyBorder="1"/>
    <xf numFmtId="2" fontId="17" fillId="0" borderId="2" xfId="0" applyNumberFormat="1" applyFont="1" applyBorder="1"/>
    <xf numFmtId="2" fontId="18" fillId="0" borderId="0" xfId="0" applyNumberFormat="1" applyFont="1"/>
    <xf numFmtId="0" fontId="19" fillId="0" borderId="5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9" fillId="0" borderId="5" xfId="0" applyFont="1" applyBorder="1"/>
    <xf numFmtId="0" fontId="19" fillId="0" borderId="2" xfId="0" applyFont="1" applyBorder="1"/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5" fillId="2" borderId="2" xfId="0" applyFont="1" applyFill="1" applyBorder="1" applyProtection="1">
      <protection locked="0"/>
    </xf>
    <xf numFmtId="0" fontId="5" fillId="0" borderId="2" xfId="0" applyFont="1" applyBorder="1"/>
    <xf numFmtId="0" fontId="5" fillId="0" borderId="1" xfId="0" applyFont="1" applyBorder="1"/>
    <xf numFmtId="2" fontId="19" fillId="0" borderId="5" xfId="0" applyNumberFormat="1" applyFont="1" applyBorder="1"/>
    <xf numFmtId="2" fontId="19" fillId="0" borderId="2" xfId="0" applyNumberFormat="1" applyFont="1" applyBorder="1"/>
    <xf numFmtId="0" fontId="19" fillId="4" borderId="5" xfId="0" applyFont="1" applyFill="1" applyBorder="1" applyAlignment="1">
      <alignment wrapText="1"/>
    </xf>
    <xf numFmtId="2" fontId="19" fillId="4" borderId="5" xfId="0" applyNumberFormat="1" applyFont="1" applyFill="1" applyBorder="1"/>
    <xf numFmtId="0" fontId="19" fillId="4" borderId="2" xfId="0" applyFont="1" applyFill="1" applyBorder="1" applyAlignment="1">
      <alignment wrapText="1"/>
    </xf>
    <xf numFmtId="2" fontId="19" fillId="4" borderId="2" xfId="0" applyNumberFormat="1" applyFont="1" applyFill="1" applyBorder="1"/>
    <xf numFmtId="0" fontId="4" fillId="0" borderId="2" xfId="0" applyFont="1" applyBorder="1"/>
    <xf numFmtId="1" fontId="19" fillId="4" borderId="5" xfId="0" applyNumberFormat="1" applyFont="1" applyFill="1" applyBorder="1"/>
    <xf numFmtId="0" fontId="19" fillId="4" borderId="5" xfId="0" applyFont="1" applyFill="1" applyBorder="1"/>
    <xf numFmtId="1" fontId="19" fillId="4" borderId="2" xfId="0" applyNumberFormat="1" applyFont="1" applyFill="1" applyBorder="1"/>
    <xf numFmtId="0" fontId="19" fillId="4" borderId="2" xfId="0" applyFont="1" applyFill="1" applyBorder="1"/>
    <xf numFmtId="2" fontId="19" fillId="4" borderId="5" xfId="0" applyNumberFormat="1" applyFont="1" applyFill="1" applyBorder="1" applyAlignment="1">
      <alignment horizontal="left"/>
    </xf>
    <xf numFmtId="0" fontId="3" fillId="0" borderId="2" xfId="0" applyFont="1" applyBorder="1"/>
    <xf numFmtId="0" fontId="19" fillId="0" borderId="2" xfId="0" applyFont="1" applyBorder="1" applyAlignment="1">
      <alignment horizontal="left" vertical="top"/>
    </xf>
    <xf numFmtId="0" fontId="2" fillId="0" borderId="2" xfId="0" applyFont="1" applyBorder="1"/>
    <xf numFmtId="1" fontId="19" fillId="4" borderId="2" xfId="0" applyNumberFormat="1" applyFont="1" applyFill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9" fillId="0" borderId="5" xfId="0" applyFont="1" applyBorder="1" applyAlignment="1">
      <alignment horizontal="left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6"/>
  <sheetViews>
    <sheetView tabSelected="1" zoomScale="70" zoomScaleNormal="70" workbookViewId="0">
      <pane xSplit="4" ySplit="5" topLeftCell="E366" activePane="bottomRight" state="frozen"/>
      <selection pane="topRight" activeCell="E1" sqref="E1"/>
      <selection pane="bottomLeft" activeCell="A6" sqref="A6"/>
      <selection pane="bottomRight" activeCell="L370" sqref="L37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2" width="10" style="2" customWidth="1"/>
    <col min="13" max="16384" width="9.140625" style="2"/>
  </cols>
  <sheetData>
    <row r="1" spans="1:12" ht="15" x14ac:dyDescent="0.25">
      <c r="A1" s="1" t="s">
        <v>7</v>
      </c>
      <c r="C1" s="88" t="s">
        <v>37</v>
      </c>
      <c r="D1" s="89"/>
      <c r="E1" s="89"/>
      <c r="F1" s="12" t="s">
        <v>16</v>
      </c>
      <c r="G1" s="2" t="s">
        <v>17</v>
      </c>
      <c r="H1" s="90" t="s">
        <v>31</v>
      </c>
      <c r="I1" s="90"/>
      <c r="J1" s="90"/>
      <c r="K1" s="90"/>
    </row>
    <row r="2" spans="1:12" ht="18" x14ac:dyDescent="0.2">
      <c r="A2" s="35" t="s">
        <v>6</v>
      </c>
      <c r="C2" s="2"/>
      <c r="G2" s="2" t="s">
        <v>18</v>
      </c>
      <c r="H2" s="90" t="s">
        <v>36</v>
      </c>
      <c r="I2" s="90"/>
      <c r="J2" s="90"/>
      <c r="K2" s="9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2</v>
      </c>
      <c r="J3" s="49">
        <v>2026</v>
      </c>
      <c r="K3" s="50"/>
    </row>
    <row r="4" spans="1:12" x14ac:dyDescent="0.2">
      <c r="C4" s="2"/>
      <c r="D4" s="4"/>
      <c r="H4" s="47" t="s">
        <v>28</v>
      </c>
      <c r="I4" s="47" t="s">
        <v>29</v>
      </c>
      <c r="J4" s="47" t="s">
        <v>30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26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27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3" t="s">
        <v>39</v>
      </c>
      <c r="F6" s="55" t="str">
        <f>"90"</f>
        <v>90</v>
      </c>
      <c r="G6" s="55">
        <v>13.35</v>
      </c>
      <c r="H6" s="55">
        <v>11.19</v>
      </c>
      <c r="I6" s="55">
        <v>8.36</v>
      </c>
      <c r="J6" s="55">
        <v>187.82568900000001</v>
      </c>
      <c r="K6" s="44"/>
      <c r="L6" s="40"/>
    </row>
    <row r="7" spans="1:12" ht="15" x14ac:dyDescent="0.25">
      <c r="A7" s="23"/>
      <c r="B7" s="15"/>
      <c r="C7" s="11"/>
      <c r="D7" s="5" t="s">
        <v>21</v>
      </c>
      <c r="E7" s="53" t="s">
        <v>40</v>
      </c>
      <c r="F7" s="55" t="str">
        <f>"150"</f>
        <v>150</v>
      </c>
      <c r="G7" s="55">
        <v>3.99</v>
      </c>
      <c r="H7" s="55">
        <v>5.85</v>
      </c>
      <c r="I7" s="55">
        <v>36.159999999999997</v>
      </c>
      <c r="J7" s="55">
        <v>213.76231419999999</v>
      </c>
      <c r="K7" s="41"/>
      <c r="L7" s="43"/>
    </row>
    <row r="8" spans="1:12" ht="15.75" thickBot="1" x14ac:dyDescent="0.3">
      <c r="A8" s="23"/>
      <c r="B8" s="15"/>
      <c r="C8" s="11"/>
      <c r="D8" s="7" t="s">
        <v>24</v>
      </c>
      <c r="E8" s="53" t="s">
        <v>41</v>
      </c>
      <c r="F8" s="55" t="str">
        <f>"200"</f>
        <v>200</v>
      </c>
      <c r="G8" s="55">
        <v>0.1</v>
      </c>
      <c r="H8" s="55">
        <v>0.02</v>
      </c>
      <c r="I8" s="55">
        <v>14.74</v>
      </c>
      <c r="J8" s="55">
        <v>56.544170000000001</v>
      </c>
      <c r="K8" s="44"/>
      <c r="L8" s="43"/>
    </row>
    <row r="9" spans="1:12" ht="15" x14ac:dyDescent="0.25">
      <c r="A9" s="23"/>
      <c r="B9" s="15"/>
      <c r="C9" s="11"/>
      <c r="D9" s="5" t="s">
        <v>88</v>
      </c>
      <c r="E9" s="53" t="s">
        <v>42</v>
      </c>
      <c r="F9" s="55" t="str">
        <f>"20"</f>
        <v>20</v>
      </c>
      <c r="G9" s="55">
        <v>0.28999999999999998</v>
      </c>
      <c r="H9" s="55">
        <v>0.45</v>
      </c>
      <c r="I9" s="55">
        <v>1.83</v>
      </c>
      <c r="J9" s="55">
        <v>12.370830999999997</v>
      </c>
      <c r="K9" s="44"/>
      <c r="L9" s="43"/>
    </row>
    <row r="10" spans="1:12" ht="15" x14ac:dyDescent="0.25">
      <c r="A10" s="23"/>
      <c r="B10" s="15"/>
      <c r="C10" s="11"/>
      <c r="D10" s="64" t="s">
        <v>22</v>
      </c>
      <c r="E10" s="53" t="s">
        <v>43</v>
      </c>
      <c r="F10" s="55" t="str">
        <f>"62"</f>
        <v>62</v>
      </c>
      <c r="G10" s="55">
        <v>4.0999999999999996</v>
      </c>
      <c r="H10" s="55">
        <v>0.41</v>
      </c>
      <c r="I10" s="55">
        <v>29.08</v>
      </c>
      <c r="J10" s="55">
        <v>138.81861999999998</v>
      </c>
      <c r="K10" s="44"/>
      <c r="L10" s="43"/>
    </row>
    <row r="11" spans="1:12" ht="15" x14ac:dyDescent="0.25">
      <c r="A11" s="23"/>
      <c r="B11" s="15"/>
      <c r="C11" s="11"/>
      <c r="D11" s="65"/>
      <c r="E11" s="54"/>
      <c r="F11" s="56"/>
      <c r="G11" s="56"/>
      <c r="H11" s="56"/>
      <c r="I11" s="56"/>
      <c r="J11" s="56"/>
      <c r="K11" s="44"/>
      <c r="L11" s="43"/>
    </row>
    <row r="12" spans="1:12" ht="15" x14ac:dyDescent="0.25">
      <c r="A12" s="23"/>
      <c r="B12" s="15"/>
      <c r="C12" s="11"/>
      <c r="D12" s="6"/>
      <c r="E12" s="53"/>
      <c r="F12" s="55"/>
      <c r="G12" s="55"/>
      <c r="H12" s="55"/>
      <c r="I12" s="55"/>
      <c r="J12" s="55"/>
      <c r="K12" s="44"/>
      <c r="L12" s="43"/>
    </row>
    <row r="13" spans="1:12" ht="15" x14ac:dyDescent="0.25">
      <c r="A13" s="23"/>
      <c r="B13" s="15"/>
      <c r="C13" s="11"/>
      <c r="D13" s="6"/>
      <c r="E13" s="54"/>
      <c r="F13" s="56"/>
      <c r="G13" s="56"/>
      <c r="H13" s="56"/>
      <c r="I13" s="56"/>
      <c r="J13" s="56"/>
      <c r="K13" s="44"/>
      <c r="L13" s="43"/>
    </row>
    <row r="14" spans="1:12" ht="15" x14ac:dyDescent="0.25">
      <c r="A14" s="24"/>
      <c r="B14" s="17"/>
      <c r="C14" s="8"/>
      <c r="D14" s="18" t="s">
        <v>25</v>
      </c>
      <c r="E14" s="9"/>
      <c r="F14" s="19">
        <v>552</v>
      </c>
      <c r="G14" s="19">
        <v>22.06</v>
      </c>
      <c r="H14" s="19">
        <v>17.95</v>
      </c>
      <c r="I14" s="19">
        <v>90.9</v>
      </c>
      <c r="J14" s="57">
        <v>613.52</v>
      </c>
      <c r="K14" s="25"/>
      <c r="L14" s="19">
        <f>SUM(L6:L13)</f>
        <v>0</v>
      </c>
    </row>
    <row r="15" spans="1:12" ht="15" x14ac:dyDescent="0.25">
      <c r="A15" s="26"/>
      <c r="B15" s="13"/>
      <c r="C15" s="10"/>
      <c r="D15" s="7"/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/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/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/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/>
      <c r="E24" s="9"/>
      <c r="F24" s="19"/>
      <c r="G24" s="19"/>
      <c r="H24" s="19"/>
      <c r="I24" s="19"/>
      <c r="J24" s="19"/>
      <c r="K24" s="25"/>
      <c r="L24" s="19"/>
    </row>
    <row r="25" spans="1:12" ht="15.75" customHeight="1" thickBot="1" x14ac:dyDescent="0.25">
      <c r="A25" s="29">
        <f>A6</f>
        <v>1</v>
      </c>
      <c r="B25" s="30">
        <f>B6</f>
        <v>1</v>
      </c>
      <c r="C25" s="86" t="s">
        <v>4</v>
      </c>
      <c r="D25" s="87"/>
      <c r="E25" s="31"/>
      <c r="F25" s="32">
        <f>F14+F24</f>
        <v>552</v>
      </c>
      <c r="G25" s="32">
        <f t="shared" ref="G25" si="0">G14+G24</f>
        <v>22.06</v>
      </c>
      <c r="H25" s="32">
        <f t="shared" ref="H25" si="1">H14+H24</f>
        <v>17.95</v>
      </c>
      <c r="I25" s="32">
        <f t="shared" ref="I25" si="2">I14+I24</f>
        <v>90.9</v>
      </c>
      <c r="J25" s="32">
        <f t="shared" ref="J25:L25" si="3">J14+J24</f>
        <v>613.52</v>
      </c>
      <c r="K25" s="32"/>
      <c r="L25" s="32">
        <f t="shared" si="3"/>
        <v>0</v>
      </c>
    </row>
    <row r="26" spans="1:12" ht="15.75" x14ac:dyDescent="0.25">
      <c r="A26" s="20">
        <v>1</v>
      </c>
      <c r="B26" s="21">
        <v>2</v>
      </c>
      <c r="C26" s="22" t="s">
        <v>20</v>
      </c>
      <c r="D26" s="5" t="s">
        <v>21</v>
      </c>
      <c r="E26" s="58" t="s">
        <v>45</v>
      </c>
      <c r="F26" s="60" t="str">
        <f>"250"</f>
        <v>250</v>
      </c>
      <c r="G26" s="60">
        <v>8.18</v>
      </c>
      <c r="H26" s="60">
        <v>8.26</v>
      </c>
      <c r="I26" s="60">
        <v>40.700000000000003</v>
      </c>
      <c r="J26" s="67">
        <v>267.82</v>
      </c>
      <c r="K26" s="41"/>
      <c r="L26" s="40"/>
    </row>
    <row r="27" spans="1:12" ht="15.75" x14ac:dyDescent="0.25">
      <c r="A27" s="23"/>
      <c r="B27" s="15"/>
      <c r="C27" s="11"/>
      <c r="D27" s="84" t="s">
        <v>88</v>
      </c>
      <c r="E27" s="58" t="s">
        <v>46</v>
      </c>
      <c r="F27" s="60" t="str">
        <f>"41"</f>
        <v>41</v>
      </c>
      <c r="G27" s="60">
        <v>2.44</v>
      </c>
      <c r="H27" s="60">
        <v>7.53</v>
      </c>
      <c r="I27" s="60">
        <v>14.67</v>
      </c>
      <c r="J27" s="67">
        <v>137.37</v>
      </c>
      <c r="K27" s="44"/>
      <c r="L27" s="43"/>
    </row>
    <row r="28" spans="1:12" ht="15.75" x14ac:dyDescent="0.25">
      <c r="A28" s="23"/>
      <c r="B28" s="15"/>
      <c r="C28" s="11"/>
      <c r="D28" s="65" t="s">
        <v>24</v>
      </c>
      <c r="E28" s="58" t="s">
        <v>33</v>
      </c>
      <c r="F28" s="60" t="str">
        <f>"200"</f>
        <v>200</v>
      </c>
      <c r="G28" s="60">
        <v>2.84</v>
      </c>
      <c r="H28" s="60">
        <v>3.19</v>
      </c>
      <c r="I28" s="60">
        <v>14.83</v>
      </c>
      <c r="J28" s="67">
        <v>95.88</v>
      </c>
      <c r="K28" s="44"/>
      <c r="L28" s="43"/>
    </row>
    <row r="29" spans="1:12" ht="15.75" x14ac:dyDescent="0.25">
      <c r="A29" s="23"/>
      <c r="B29" s="15"/>
      <c r="C29" s="11"/>
      <c r="D29" s="7" t="s">
        <v>22</v>
      </c>
      <c r="E29" s="59" t="s">
        <v>43</v>
      </c>
      <c r="F29" s="61" t="str">
        <f>"31"</f>
        <v>31</v>
      </c>
      <c r="G29" s="61">
        <v>2.0499999999999998</v>
      </c>
      <c r="H29" s="61">
        <v>0.2</v>
      </c>
      <c r="I29" s="61">
        <v>14.54</v>
      </c>
      <c r="J29" s="68">
        <v>69.400000000000006</v>
      </c>
      <c r="K29" s="44"/>
      <c r="L29" s="43"/>
    </row>
    <row r="30" spans="1:12" ht="15" x14ac:dyDescent="0.25">
      <c r="A30" s="23"/>
      <c r="B30" s="15"/>
      <c r="C30" s="11"/>
      <c r="D30" s="7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23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23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24"/>
      <c r="B34" s="17"/>
      <c r="C34" s="8"/>
      <c r="D34" s="18" t="s">
        <v>25</v>
      </c>
      <c r="E34" s="9"/>
      <c r="F34" s="19">
        <v>522</v>
      </c>
      <c r="G34" s="19">
        <f t="shared" ref="G34" si="4">SUM(G26:G33)</f>
        <v>15.509999999999998</v>
      </c>
      <c r="H34" s="19">
        <f t="shared" ref="H34" si="5">SUM(H26:H33)</f>
        <v>19.18</v>
      </c>
      <c r="I34" s="19">
        <f t="shared" ref="I34" si="6">SUM(I26:I33)</f>
        <v>84.740000000000009</v>
      </c>
      <c r="J34" s="19">
        <f t="shared" ref="J34:L34" si="7">SUM(J26:J33)</f>
        <v>570.47</v>
      </c>
      <c r="K34" s="25"/>
      <c r="L34" s="19">
        <f t="shared" si="7"/>
        <v>0</v>
      </c>
    </row>
    <row r="35" spans="1:12" ht="15" x14ac:dyDescent="0.25">
      <c r="A35" s="26"/>
      <c r="B35" s="13"/>
      <c r="C35" s="10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23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23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23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23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23"/>
      <c r="B40" s="15"/>
      <c r="C40" s="11"/>
      <c r="D40" s="7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23"/>
      <c r="B41" s="15"/>
      <c r="C41" s="11"/>
      <c r="D41" s="7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23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24"/>
      <c r="B44" s="17"/>
      <c r="C44" s="8"/>
      <c r="D44" s="18" t="s">
        <v>25</v>
      </c>
      <c r="E44" s="9"/>
      <c r="F44" s="19">
        <f>SUM(F35:F43)</f>
        <v>0</v>
      </c>
      <c r="G44" s="19">
        <f t="shared" ref="G44" si="8">SUM(G35:G43)</f>
        <v>0</v>
      </c>
      <c r="H44" s="19">
        <f t="shared" ref="H44" si="9">SUM(H35:H43)</f>
        <v>0</v>
      </c>
      <c r="I44" s="19">
        <f t="shared" ref="I44" si="10">SUM(I35:I43)</f>
        <v>0</v>
      </c>
      <c r="J44" s="19">
        <f t="shared" ref="J44:L44" si="11">SUM(J35:J43)</f>
        <v>0</v>
      </c>
      <c r="K44" s="25"/>
      <c r="L44" s="19">
        <f t="shared" si="11"/>
        <v>0</v>
      </c>
    </row>
    <row r="45" spans="1:12" ht="15.75" customHeight="1" thickBot="1" x14ac:dyDescent="0.25">
      <c r="A45" s="29">
        <f>A26</f>
        <v>1</v>
      </c>
      <c r="B45" s="30">
        <f>B26</f>
        <v>2</v>
      </c>
      <c r="C45" s="86" t="s">
        <v>4</v>
      </c>
      <c r="D45" s="87"/>
      <c r="E45" s="31"/>
      <c r="F45" s="32">
        <f>F34+F44</f>
        <v>522</v>
      </c>
      <c r="G45" s="32">
        <f t="shared" ref="G45" si="12">G34+G44</f>
        <v>15.509999999999998</v>
      </c>
      <c r="H45" s="32">
        <f t="shared" ref="H45" si="13">H34+H44</f>
        <v>19.18</v>
      </c>
      <c r="I45" s="32">
        <f t="shared" ref="I45" si="14">I34+I44</f>
        <v>84.740000000000009</v>
      </c>
      <c r="J45" s="32">
        <f t="shared" ref="J45:L45" si="15">J34+J44</f>
        <v>570.47</v>
      </c>
      <c r="K45" s="32"/>
      <c r="L45" s="32">
        <f t="shared" si="15"/>
        <v>0</v>
      </c>
    </row>
    <row r="46" spans="1:12" ht="16.5" thickBot="1" x14ac:dyDescent="0.3">
      <c r="A46" s="20">
        <v>1</v>
      </c>
      <c r="B46" s="21">
        <v>3</v>
      </c>
      <c r="C46" s="22" t="s">
        <v>20</v>
      </c>
      <c r="D46" s="5" t="s">
        <v>21</v>
      </c>
      <c r="E46" s="58" t="s">
        <v>47</v>
      </c>
      <c r="F46" s="60" t="str">
        <f>"90"</f>
        <v>90</v>
      </c>
      <c r="G46" s="60">
        <v>12.55</v>
      </c>
      <c r="H46" s="60">
        <v>14.08</v>
      </c>
      <c r="I46" s="60">
        <v>5.52</v>
      </c>
      <c r="J46" s="60">
        <v>199.39</v>
      </c>
      <c r="K46" s="44"/>
      <c r="L46" s="40"/>
    </row>
    <row r="47" spans="1:12" ht="16.5" thickBot="1" x14ac:dyDescent="0.3">
      <c r="A47" s="23"/>
      <c r="B47" s="15"/>
      <c r="C47" s="11"/>
      <c r="D47" s="5" t="s">
        <v>21</v>
      </c>
      <c r="E47" s="58" t="s">
        <v>32</v>
      </c>
      <c r="F47" s="60" t="str">
        <f>"150"</f>
        <v>150</v>
      </c>
      <c r="G47" s="60">
        <v>4.57</v>
      </c>
      <c r="H47" s="60">
        <v>3.85</v>
      </c>
      <c r="I47" s="60">
        <v>23.84</v>
      </c>
      <c r="J47" s="60">
        <v>142.22999999999999</v>
      </c>
      <c r="K47" s="44"/>
      <c r="L47" s="43"/>
    </row>
    <row r="48" spans="1:12" ht="15.75" x14ac:dyDescent="0.25">
      <c r="A48" s="23"/>
      <c r="B48" s="15"/>
      <c r="C48" s="11"/>
      <c r="D48" s="66" t="s">
        <v>24</v>
      </c>
      <c r="E48" s="58" t="s">
        <v>41</v>
      </c>
      <c r="F48" s="60" t="str">
        <f>"200"</f>
        <v>200</v>
      </c>
      <c r="G48" s="60">
        <v>0.1</v>
      </c>
      <c r="H48" s="60">
        <v>0.02</v>
      </c>
      <c r="I48" s="60">
        <v>14.74</v>
      </c>
      <c r="J48" s="60">
        <v>56.54</v>
      </c>
      <c r="K48" s="41"/>
      <c r="L48" s="43"/>
    </row>
    <row r="49" spans="1:12" ht="15.75" x14ac:dyDescent="0.25">
      <c r="A49" s="23"/>
      <c r="B49" s="15"/>
      <c r="C49" s="11"/>
      <c r="D49" s="65" t="s">
        <v>23</v>
      </c>
      <c r="E49" s="69" t="s">
        <v>44</v>
      </c>
      <c r="F49" s="78">
        <v>60</v>
      </c>
      <c r="G49" s="60">
        <v>0.24</v>
      </c>
      <c r="H49" s="60">
        <v>0.03</v>
      </c>
      <c r="I49" s="60">
        <v>0.03</v>
      </c>
      <c r="J49" s="60">
        <v>4.2</v>
      </c>
      <c r="K49" s="44"/>
      <c r="L49" s="43"/>
    </row>
    <row r="50" spans="1:12" ht="15.75" x14ac:dyDescent="0.25">
      <c r="A50" s="23"/>
      <c r="B50" s="15"/>
      <c r="C50" s="11"/>
      <c r="D50" s="7" t="s">
        <v>22</v>
      </c>
      <c r="E50" s="59" t="s">
        <v>43</v>
      </c>
      <c r="F50" s="61" t="str">
        <f>"31"</f>
        <v>31</v>
      </c>
      <c r="G50" s="61">
        <v>2.0499999999999998</v>
      </c>
      <c r="H50" s="61">
        <v>0.2</v>
      </c>
      <c r="I50" s="61">
        <v>14.54</v>
      </c>
      <c r="J50" s="61">
        <v>69.400000000000006</v>
      </c>
      <c r="K50" s="44"/>
      <c r="L50" s="43"/>
    </row>
    <row r="51" spans="1:12" ht="15.75" thickBot="1" x14ac:dyDescent="0.3">
      <c r="A51" s="23"/>
      <c r="B51" s="15"/>
      <c r="C51" s="11"/>
      <c r="D51" s="7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6"/>
      <c r="E52" s="39"/>
      <c r="F52" s="40"/>
      <c r="G52" s="40"/>
      <c r="H52" s="40"/>
      <c r="I52" s="40"/>
      <c r="J52" s="40"/>
      <c r="K52" s="41"/>
      <c r="L52" s="43"/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4"/>
      <c r="B54" s="17"/>
      <c r="C54" s="8"/>
      <c r="D54" s="18" t="s">
        <v>25</v>
      </c>
      <c r="E54" s="9"/>
      <c r="F54" s="19">
        <f>SUM(F46:F53)</f>
        <v>60</v>
      </c>
      <c r="G54" s="19">
        <f t="shared" ref="G54:J54" si="16">SUM(G46:G53)</f>
        <v>19.510000000000002</v>
      </c>
      <c r="H54" s="19">
        <f t="shared" si="16"/>
        <v>18.18</v>
      </c>
      <c r="I54" s="19">
        <f t="shared" si="16"/>
        <v>58.67</v>
      </c>
      <c r="J54" s="19">
        <f t="shared" si="16"/>
        <v>471.76</v>
      </c>
      <c r="K54" s="25"/>
      <c r="L54" s="19"/>
    </row>
    <row r="55" spans="1:12" ht="15" x14ac:dyDescent="0.25">
      <c r="A55" s="26"/>
      <c r="B55" s="13"/>
      <c r="C55" s="10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7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4"/>
      <c r="B64" s="17"/>
      <c r="C64" s="8"/>
      <c r="D64" s="18"/>
      <c r="E64" s="9"/>
      <c r="F64" s="19"/>
      <c r="G64" s="19"/>
      <c r="H64" s="19"/>
      <c r="I64" s="19"/>
      <c r="J64" s="19"/>
      <c r="K64" s="25"/>
      <c r="L64" s="19"/>
    </row>
    <row r="65" spans="1:12" ht="15.75" customHeight="1" thickBot="1" x14ac:dyDescent="0.25">
      <c r="A65" s="29">
        <f>A46</f>
        <v>1</v>
      </c>
      <c r="B65" s="30">
        <f>B46</f>
        <v>3</v>
      </c>
      <c r="C65" s="86" t="s">
        <v>4</v>
      </c>
      <c r="D65" s="87"/>
      <c r="E65" s="31"/>
      <c r="F65" s="32">
        <f>F54+F64</f>
        <v>60</v>
      </c>
      <c r="G65" s="32">
        <f t="shared" ref="G65" si="17">G54+G64</f>
        <v>19.510000000000002</v>
      </c>
      <c r="H65" s="32">
        <f t="shared" ref="H65" si="18">H54+H64</f>
        <v>18.18</v>
      </c>
      <c r="I65" s="32">
        <f t="shared" ref="I65" si="19">I54+I64</f>
        <v>58.67</v>
      </c>
      <c r="J65" s="32">
        <f t="shared" ref="J65:L65" si="20">J54+J64</f>
        <v>471.76</v>
      </c>
      <c r="K65" s="32"/>
      <c r="L65" s="32">
        <f t="shared" si="20"/>
        <v>0</v>
      </c>
    </row>
    <row r="66" spans="1:12" ht="16.5" thickBot="1" x14ac:dyDescent="0.3">
      <c r="A66" s="14">
        <v>1</v>
      </c>
      <c r="B66" s="15">
        <v>4</v>
      </c>
      <c r="C66" s="22" t="s">
        <v>20</v>
      </c>
      <c r="D66" s="5" t="s">
        <v>21</v>
      </c>
      <c r="E66" s="58" t="s">
        <v>48</v>
      </c>
      <c r="F66" s="60" t="str">
        <f>"200"</f>
        <v>200</v>
      </c>
      <c r="G66" s="60">
        <v>14.74</v>
      </c>
      <c r="H66" s="60">
        <v>32.909999999999997</v>
      </c>
      <c r="I66" s="60">
        <v>20.82</v>
      </c>
      <c r="J66" s="60">
        <v>436.95</v>
      </c>
      <c r="K66" s="44"/>
      <c r="L66" s="40"/>
    </row>
    <row r="67" spans="1:12" ht="16.5" thickBot="1" x14ac:dyDescent="0.3">
      <c r="A67" s="14"/>
      <c r="B67" s="15"/>
      <c r="C67" s="11"/>
      <c r="D67" s="66" t="s">
        <v>24</v>
      </c>
      <c r="E67" s="58" t="s">
        <v>35</v>
      </c>
      <c r="F67" s="60" t="str">
        <f>"200"</f>
        <v>200</v>
      </c>
      <c r="G67" s="60">
        <v>0.24</v>
      </c>
      <c r="H67" s="60">
        <v>0.1</v>
      </c>
      <c r="I67" s="60">
        <v>14.6</v>
      </c>
      <c r="J67" s="60">
        <v>55.73</v>
      </c>
      <c r="K67" s="44"/>
      <c r="L67" s="43"/>
    </row>
    <row r="68" spans="1:12" ht="15.75" x14ac:dyDescent="0.25">
      <c r="A68" s="14"/>
      <c r="B68" s="15"/>
      <c r="C68" s="11"/>
      <c r="D68" s="65" t="s">
        <v>22</v>
      </c>
      <c r="E68" s="59" t="s">
        <v>43</v>
      </c>
      <c r="F68" s="61" t="str">
        <f>"40"</f>
        <v>40</v>
      </c>
      <c r="G68" s="61">
        <v>2.64</v>
      </c>
      <c r="H68" s="61">
        <v>0.26</v>
      </c>
      <c r="I68" s="61">
        <v>18.760000000000002</v>
      </c>
      <c r="J68" s="61">
        <v>89.56</v>
      </c>
      <c r="K68" s="41"/>
      <c r="L68" s="43"/>
    </row>
    <row r="69" spans="1:12" ht="15.75" x14ac:dyDescent="0.25">
      <c r="A69" s="14"/>
      <c r="B69" s="15"/>
      <c r="C69" s="11"/>
      <c r="D69" s="81" t="s">
        <v>23</v>
      </c>
      <c r="E69" s="71" t="s">
        <v>81</v>
      </c>
      <c r="F69" s="82">
        <v>60</v>
      </c>
      <c r="G69" s="61">
        <v>0.83</v>
      </c>
      <c r="H69" s="61">
        <v>3.58</v>
      </c>
      <c r="I69" s="61">
        <v>5.41</v>
      </c>
      <c r="J69" s="61">
        <v>53.92</v>
      </c>
      <c r="K69" s="44"/>
      <c r="L69" s="43"/>
    </row>
    <row r="70" spans="1:12" ht="15" x14ac:dyDescent="0.25">
      <c r="A70" s="14"/>
      <c r="B70" s="15"/>
      <c r="C70" s="11"/>
      <c r="D70" s="7"/>
      <c r="E70" s="42"/>
      <c r="F70" s="43"/>
      <c r="G70" s="43"/>
      <c r="H70" s="43"/>
      <c r="I70" s="43"/>
      <c r="J70" s="43"/>
      <c r="K70" s="44"/>
      <c r="L70" s="43"/>
    </row>
    <row r="71" spans="1:12" ht="15.75" thickBot="1" x14ac:dyDescent="0.3">
      <c r="A71" s="14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14"/>
      <c r="B72" s="15"/>
      <c r="C72" s="11"/>
      <c r="D72" s="6"/>
      <c r="E72" s="39"/>
      <c r="F72" s="40"/>
      <c r="G72" s="40"/>
      <c r="H72" s="40"/>
      <c r="I72" s="40"/>
      <c r="J72" s="40"/>
      <c r="K72" s="41"/>
      <c r="L72" s="43"/>
    </row>
    <row r="73" spans="1:12" ht="15" x14ac:dyDescent="0.25">
      <c r="A73" s="14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16"/>
      <c r="B74" s="17"/>
      <c r="C74" s="8"/>
      <c r="D74" s="18" t="s">
        <v>25</v>
      </c>
      <c r="E74" s="9"/>
      <c r="F74" s="19">
        <v>500</v>
      </c>
      <c r="G74" s="19">
        <v>18.600000000000001</v>
      </c>
      <c r="H74" s="19">
        <v>36.86</v>
      </c>
      <c r="I74" s="19">
        <v>59.71</v>
      </c>
      <c r="J74" s="19">
        <v>637.78</v>
      </c>
      <c r="K74" s="25"/>
      <c r="L74" s="19">
        <f>SUM(L66:L73)</f>
        <v>0</v>
      </c>
    </row>
    <row r="75" spans="1:12" ht="15" x14ac:dyDescent="0.25">
      <c r="A75" s="13"/>
      <c r="B75" s="13"/>
      <c r="C75" s="10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14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14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14"/>
      <c r="B78" s="15"/>
      <c r="C78" s="11"/>
      <c r="D78" s="7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14"/>
      <c r="B79" s="15"/>
      <c r="C79" s="11"/>
      <c r="D79" s="7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14"/>
      <c r="B80" s="15"/>
      <c r="C80" s="11"/>
      <c r="D80" s="7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14"/>
      <c r="B81" s="15"/>
      <c r="C81" s="11"/>
      <c r="D81" s="7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14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14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16"/>
      <c r="B84" s="17"/>
      <c r="C84" s="8"/>
      <c r="D84" s="18"/>
      <c r="E84" s="9"/>
      <c r="F84" s="19"/>
      <c r="G84" s="19"/>
      <c r="H84" s="19"/>
      <c r="I84" s="19"/>
      <c r="J84" s="19"/>
      <c r="K84" s="25"/>
      <c r="L84" s="19"/>
    </row>
    <row r="85" spans="1:12" ht="15.75" customHeight="1" thickBot="1" x14ac:dyDescent="0.25">
      <c r="A85" s="33">
        <f>A66</f>
        <v>1</v>
      </c>
      <c r="B85" s="33">
        <f>B66</f>
        <v>4</v>
      </c>
      <c r="C85" s="86" t="s">
        <v>4</v>
      </c>
      <c r="D85" s="87"/>
      <c r="E85" s="31"/>
      <c r="F85" s="32">
        <f>F74+F84</f>
        <v>500</v>
      </c>
      <c r="G85" s="32">
        <f t="shared" ref="G85" si="21">G74+G84</f>
        <v>18.600000000000001</v>
      </c>
      <c r="H85" s="32">
        <f t="shared" ref="H85" si="22">H74+H84</f>
        <v>36.86</v>
      </c>
      <c r="I85" s="32">
        <f t="shared" ref="I85" si="23">I74+I84</f>
        <v>59.71</v>
      </c>
      <c r="J85" s="32">
        <f t="shared" ref="J85:L85" si="24">J74+J84</f>
        <v>637.78</v>
      </c>
      <c r="K85" s="32"/>
      <c r="L85" s="32">
        <f t="shared" si="24"/>
        <v>0</v>
      </c>
    </row>
    <row r="86" spans="1:12" ht="16.5" thickBot="1" x14ac:dyDescent="0.3">
      <c r="A86" s="20">
        <v>1</v>
      </c>
      <c r="B86" s="21">
        <v>5</v>
      </c>
      <c r="C86" s="22" t="s">
        <v>20</v>
      </c>
      <c r="D86" s="52" t="s">
        <v>38</v>
      </c>
      <c r="E86" s="58" t="s">
        <v>49</v>
      </c>
      <c r="F86" s="60" t="str">
        <f>"150"</f>
        <v>150</v>
      </c>
      <c r="G86" s="60">
        <v>21.94</v>
      </c>
      <c r="H86" s="60">
        <v>12.9</v>
      </c>
      <c r="I86" s="60">
        <v>28.9</v>
      </c>
      <c r="J86" s="60">
        <v>320.98</v>
      </c>
      <c r="K86" s="44"/>
      <c r="L86" s="40"/>
    </row>
    <row r="87" spans="1:12" ht="15.75" x14ac:dyDescent="0.25">
      <c r="A87" s="23"/>
      <c r="B87" s="15"/>
      <c r="C87" s="11"/>
      <c r="D87" s="83" t="s">
        <v>38</v>
      </c>
      <c r="E87" s="58" t="s">
        <v>50</v>
      </c>
      <c r="F87" s="60" t="str">
        <f>"20"</f>
        <v>20</v>
      </c>
      <c r="G87" s="60">
        <v>1.44</v>
      </c>
      <c r="H87" s="60">
        <v>1.7</v>
      </c>
      <c r="I87" s="60">
        <v>11.1</v>
      </c>
      <c r="J87" s="60">
        <v>63.48</v>
      </c>
      <c r="K87" s="41"/>
      <c r="L87" s="43"/>
    </row>
    <row r="88" spans="1:12" ht="15.75" x14ac:dyDescent="0.25">
      <c r="A88" s="23"/>
      <c r="B88" s="15"/>
      <c r="C88" s="11"/>
      <c r="D88" s="7" t="s">
        <v>24</v>
      </c>
      <c r="E88" s="58" t="s">
        <v>51</v>
      </c>
      <c r="F88" s="60" t="str">
        <f>"200"</f>
        <v>200</v>
      </c>
      <c r="G88" s="60">
        <v>3.64</v>
      </c>
      <c r="H88" s="60">
        <v>3.34</v>
      </c>
      <c r="I88" s="60">
        <v>24.1</v>
      </c>
      <c r="J88" s="60">
        <v>134.76</v>
      </c>
      <c r="K88" s="44"/>
      <c r="L88" s="43"/>
    </row>
    <row r="89" spans="1:12" ht="15.75" customHeight="1" x14ac:dyDescent="0.25">
      <c r="A89" s="23"/>
      <c r="B89" s="15"/>
      <c r="C89" s="11"/>
      <c r="D89" s="7" t="s">
        <v>22</v>
      </c>
      <c r="E89" s="58" t="s">
        <v>43</v>
      </c>
      <c r="F89" s="60" t="str">
        <f>"50"</f>
        <v>50</v>
      </c>
      <c r="G89" s="60">
        <v>3.31</v>
      </c>
      <c r="H89" s="60">
        <v>0.33</v>
      </c>
      <c r="I89" s="60">
        <v>23.45</v>
      </c>
      <c r="J89" s="60">
        <v>111.95</v>
      </c>
      <c r="K89" s="44"/>
      <c r="L89" s="43"/>
    </row>
    <row r="90" spans="1:12" ht="16.5" thickBot="1" x14ac:dyDescent="0.3">
      <c r="A90" s="23"/>
      <c r="B90" s="15"/>
      <c r="C90" s="11"/>
      <c r="D90" s="84" t="s">
        <v>88</v>
      </c>
      <c r="E90" s="71" t="s">
        <v>68</v>
      </c>
      <c r="F90" s="72" t="s">
        <v>69</v>
      </c>
      <c r="G90" s="72">
        <v>10.87</v>
      </c>
      <c r="H90" s="61">
        <v>6.99</v>
      </c>
      <c r="I90" s="61">
        <v>21.34</v>
      </c>
      <c r="J90" s="61">
        <v>195.17</v>
      </c>
      <c r="K90" s="44"/>
      <c r="L90" s="43"/>
    </row>
    <row r="91" spans="1:12" ht="15" x14ac:dyDescent="0.25">
      <c r="A91" s="23"/>
      <c r="B91" s="15"/>
      <c r="C91" s="11"/>
      <c r="D91" s="5"/>
      <c r="E91" s="39"/>
      <c r="F91" s="40"/>
      <c r="G91" s="40"/>
      <c r="H91" s="40"/>
      <c r="I91" s="40"/>
      <c r="J91" s="40"/>
      <c r="K91" s="41"/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4"/>
      <c r="B94" s="17"/>
      <c r="C94" s="8"/>
      <c r="D94" s="18" t="s">
        <v>25</v>
      </c>
      <c r="E94" s="9"/>
      <c r="F94" s="19">
        <v>500</v>
      </c>
      <c r="G94" s="19">
        <f t="shared" ref="G94:J94" si="25">SUM(G86:G93)</f>
        <v>41.2</v>
      </c>
      <c r="H94" s="19">
        <f t="shared" si="25"/>
        <v>25.259999999999998</v>
      </c>
      <c r="I94" s="19">
        <f t="shared" si="25"/>
        <v>108.89</v>
      </c>
      <c r="J94" s="19">
        <f t="shared" si="25"/>
        <v>826.34</v>
      </c>
      <c r="K94" s="25"/>
      <c r="L94" s="19">
        <f t="shared" ref="L94" si="26">SUM(L86:L93)</f>
        <v>0</v>
      </c>
    </row>
    <row r="95" spans="1:12" ht="15" x14ac:dyDescent="0.25">
      <c r="A95" s="26"/>
      <c r="B95" s="13"/>
      <c r="C95" s="10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7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7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7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4"/>
      <c r="B104" s="17"/>
      <c r="C104" s="8"/>
      <c r="D104" s="18"/>
      <c r="E104" s="9"/>
      <c r="F104" s="19"/>
      <c r="G104" s="19"/>
      <c r="H104" s="19"/>
      <c r="I104" s="19"/>
      <c r="J104" s="19"/>
      <c r="K104" s="25"/>
      <c r="L104" s="19"/>
    </row>
    <row r="105" spans="1:12" ht="15.75" customHeight="1" thickBot="1" x14ac:dyDescent="0.25">
      <c r="A105" s="29">
        <f>A86</f>
        <v>1</v>
      </c>
      <c r="B105" s="30">
        <f>B86</f>
        <v>5</v>
      </c>
      <c r="C105" s="86" t="s">
        <v>4</v>
      </c>
      <c r="D105" s="87"/>
      <c r="E105" s="31"/>
      <c r="F105" s="32">
        <f>F94+F104</f>
        <v>500</v>
      </c>
      <c r="G105" s="32">
        <f t="shared" ref="G105" si="27">G94+G104</f>
        <v>41.2</v>
      </c>
      <c r="H105" s="32">
        <f t="shared" ref="H105" si="28">H94+H104</f>
        <v>25.259999999999998</v>
      </c>
      <c r="I105" s="32">
        <f t="shared" ref="I105" si="29">I94+I104</f>
        <v>108.89</v>
      </c>
      <c r="J105" s="32">
        <f t="shared" ref="J105:L105" si="30">J94+J104</f>
        <v>826.34</v>
      </c>
      <c r="K105" s="32"/>
      <c r="L105" s="32">
        <f t="shared" si="30"/>
        <v>0</v>
      </c>
    </row>
    <row r="106" spans="1:12" ht="16.5" thickBot="1" x14ac:dyDescent="0.3">
      <c r="A106" s="20">
        <v>2</v>
      </c>
      <c r="B106" s="21">
        <v>1</v>
      </c>
      <c r="C106" s="22" t="s">
        <v>20</v>
      </c>
      <c r="D106" s="5" t="s">
        <v>21</v>
      </c>
      <c r="E106" s="58" t="s">
        <v>52</v>
      </c>
      <c r="F106" s="60" t="str">
        <f>"95"</f>
        <v>95</v>
      </c>
      <c r="G106" s="60">
        <v>10.63</v>
      </c>
      <c r="H106" s="60">
        <v>8.94</v>
      </c>
      <c r="I106" s="60">
        <v>1.83</v>
      </c>
      <c r="J106" s="60">
        <v>130.09</v>
      </c>
      <c r="K106" s="44"/>
      <c r="L106" s="40"/>
    </row>
    <row r="107" spans="1:12" ht="16.5" thickBot="1" x14ac:dyDescent="0.3">
      <c r="A107" s="23"/>
      <c r="B107" s="15"/>
      <c r="C107" s="11"/>
      <c r="D107" s="5" t="s">
        <v>21</v>
      </c>
      <c r="E107" s="58" t="s">
        <v>53</v>
      </c>
      <c r="F107" s="85">
        <v>180</v>
      </c>
      <c r="G107" s="60">
        <v>5.3</v>
      </c>
      <c r="H107" s="60">
        <v>2.98</v>
      </c>
      <c r="I107" s="60">
        <v>34.11</v>
      </c>
      <c r="J107" s="60">
        <v>183.94</v>
      </c>
      <c r="K107" s="44"/>
      <c r="L107" s="43"/>
    </row>
    <row r="108" spans="1:12" ht="15.75" x14ac:dyDescent="0.25">
      <c r="A108" s="23"/>
      <c r="B108" s="15"/>
      <c r="C108" s="11"/>
      <c r="D108" s="66" t="s">
        <v>24</v>
      </c>
      <c r="E108" s="58" t="s">
        <v>70</v>
      </c>
      <c r="F108" s="60" t="str">
        <f>"200"</f>
        <v>200</v>
      </c>
      <c r="G108" s="60">
        <v>1</v>
      </c>
      <c r="H108" s="60">
        <v>0.2</v>
      </c>
      <c r="I108" s="60">
        <v>20.6</v>
      </c>
      <c r="J108" s="60">
        <v>86.48</v>
      </c>
      <c r="K108" s="41"/>
      <c r="L108" s="43"/>
    </row>
    <row r="109" spans="1:12" ht="15.75" x14ac:dyDescent="0.25">
      <c r="A109" s="23"/>
      <c r="B109" s="15"/>
      <c r="C109" s="11"/>
      <c r="D109" s="65" t="s">
        <v>22</v>
      </c>
      <c r="E109" s="58" t="s">
        <v>43</v>
      </c>
      <c r="F109" s="60" t="str">
        <f>"31"</f>
        <v>31</v>
      </c>
      <c r="G109" s="60">
        <v>2.0499999999999998</v>
      </c>
      <c r="H109" s="60">
        <v>0.2</v>
      </c>
      <c r="I109" s="60">
        <v>14.54</v>
      </c>
      <c r="J109" s="60">
        <v>69.400000000000006</v>
      </c>
      <c r="K109" s="44"/>
      <c r="L109" s="43"/>
    </row>
    <row r="110" spans="1:12" ht="15.75" x14ac:dyDescent="0.25">
      <c r="A110" s="23"/>
      <c r="B110" s="15"/>
      <c r="C110" s="11"/>
      <c r="D110" s="65"/>
      <c r="E110" s="59"/>
      <c r="F110" s="61"/>
      <c r="G110" s="61"/>
      <c r="H110" s="61"/>
      <c r="I110" s="61"/>
      <c r="J110" s="61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4"/>
      <c r="B114" s="17"/>
      <c r="C114" s="8"/>
      <c r="D114" s="18" t="s">
        <v>25</v>
      </c>
      <c r="E114" s="9"/>
      <c r="F114" s="19">
        <v>532</v>
      </c>
      <c r="G114" s="19">
        <f t="shared" ref="G114:J114" si="31">SUM(G106:G113)</f>
        <v>18.98</v>
      </c>
      <c r="H114" s="19">
        <f t="shared" si="31"/>
        <v>12.319999999999999</v>
      </c>
      <c r="I114" s="19">
        <f t="shared" si="31"/>
        <v>71.08</v>
      </c>
      <c r="J114" s="19">
        <f t="shared" si="31"/>
        <v>469.90999999999997</v>
      </c>
      <c r="K114" s="25"/>
      <c r="L114" s="19">
        <f t="shared" ref="L114" si="32">SUM(L106:L113)</f>
        <v>0</v>
      </c>
    </row>
    <row r="115" spans="1:12" ht="15" x14ac:dyDescent="0.25">
      <c r="A115" s="26"/>
      <c r="B115" s="13"/>
      <c r="C115" s="10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/>
      <c r="E124" s="9"/>
      <c r="F124" s="19"/>
      <c r="G124" s="19"/>
      <c r="H124" s="19"/>
      <c r="I124" s="19"/>
      <c r="J124" s="19"/>
      <c r="K124" s="25"/>
      <c r="L124" s="19"/>
    </row>
    <row r="125" spans="1:12" ht="15.75" customHeight="1" thickBot="1" x14ac:dyDescent="0.25">
      <c r="A125" s="29">
        <f>A106</f>
        <v>2</v>
      </c>
      <c r="B125" s="30">
        <f>B106</f>
        <v>1</v>
      </c>
      <c r="C125" s="86" t="s">
        <v>4</v>
      </c>
      <c r="D125" s="87"/>
      <c r="E125" s="31"/>
      <c r="F125" s="32">
        <f>F114+F124</f>
        <v>532</v>
      </c>
      <c r="G125" s="32">
        <f t="shared" ref="G125" si="33">G114+G124</f>
        <v>18.98</v>
      </c>
      <c r="H125" s="32">
        <f t="shared" ref="H125" si="34">H114+H124</f>
        <v>12.319999999999999</v>
      </c>
      <c r="I125" s="32">
        <f t="shared" ref="I125" si="35">I114+I124</f>
        <v>71.08</v>
      </c>
      <c r="J125" s="32">
        <f t="shared" ref="J125:L125" si="36">J114+J124</f>
        <v>469.90999999999997</v>
      </c>
      <c r="K125" s="32"/>
      <c r="L125" s="32">
        <f t="shared" si="36"/>
        <v>0</v>
      </c>
    </row>
    <row r="126" spans="1:12" ht="16.5" thickBot="1" x14ac:dyDescent="0.3">
      <c r="A126" s="20">
        <v>2</v>
      </c>
      <c r="B126" s="21">
        <v>2</v>
      </c>
      <c r="C126" s="22" t="s">
        <v>20</v>
      </c>
      <c r="D126" s="5" t="s">
        <v>21</v>
      </c>
      <c r="E126" s="58" t="s">
        <v>54</v>
      </c>
      <c r="F126" s="60" t="str">
        <f>"90"</f>
        <v>90</v>
      </c>
      <c r="G126" s="60">
        <v>12.35</v>
      </c>
      <c r="H126" s="60">
        <v>1.8</v>
      </c>
      <c r="I126" s="60">
        <v>7.22</v>
      </c>
      <c r="J126" s="60">
        <v>94.81</v>
      </c>
      <c r="K126" s="44"/>
      <c r="L126" s="40"/>
    </row>
    <row r="127" spans="1:12" ht="16.5" thickBot="1" x14ac:dyDescent="0.3">
      <c r="A127" s="23"/>
      <c r="B127" s="15"/>
      <c r="C127" s="11"/>
      <c r="D127" s="5" t="s">
        <v>21</v>
      </c>
      <c r="E127" s="58" t="s">
        <v>55</v>
      </c>
      <c r="F127" s="60" t="str">
        <f>"150"</f>
        <v>150</v>
      </c>
      <c r="G127" s="60">
        <v>3.11</v>
      </c>
      <c r="H127" s="60">
        <v>3.67</v>
      </c>
      <c r="I127" s="60">
        <v>22.07</v>
      </c>
      <c r="J127" s="60">
        <v>132.58000000000001</v>
      </c>
      <c r="K127" s="44"/>
      <c r="L127" s="43"/>
    </row>
    <row r="128" spans="1:12" ht="15.75" x14ac:dyDescent="0.25">
      <c r="A128" s="23"/>
      <c r="B128" s="15"/>
      <c r="C128" s="11"/>
      <c r="D128" s="66" t="s">
        <v>24</v>
      </c>
      <c r="E128" s="58" t="s">
        <v>56</v>
      </c>
      <c r="F128" s="60" t="str">
        <f>"200"</f>
        <v>200</v>
      </c>
      <c r="G128" s="60">
        <v>1.02</v>
      </c>
      <c r="H128" s="60">
        <v>0.06</v>
      </c>
      <c r="I128" s="60">
        <v>23.18</v>
      </c>
      <c r="J128" s="60">
        <v>87.59</v>
      </c>
      <c r="K128" s="41"/>
      <c r="L128" s="43"/>
    </row>
    <row r="129" spans="1:12" ht="16.5" thickBot="1" x14ac:dyDescent="0.3">
      <c r="A129" s="23"/>
      <c r="B129" s="15"/>
      <c r="C129" s="11"/>
      <c r="D129" s="65" t="s">
        <v>22</v>
      </c>
      <c r="E129" s="58" t="s">
        <v>43</v>
      </c>
      <c r="F129" s="60" t="str">
        <f>"31"</f>
        <v>31</v>
      </c>
      <c r="G129" s="60">
        <v>2.0499999999999998</v>
      </c>
      <c r="H129" s="60">
        <v>0.2</v>
      </c>
      <c r="I129" s="60">
        <v>14.54</v>
      </c>
      <c r="J129" s="60">
        <v>69.400000000000006</v>
      </c>
      <c r="K129" s="44"/>
      <c r="L129" s="43"/>
    </row>
    <row r="130" spans="1:12" ht="31.5" x14ac:dyDescent="0.25">
      <c r="A130" s="23"/>
      <c r="B130" s="15"/>
      <c r="C130" s="11"/>
      <c r="D130" s="5" t="s">
        <v>23</v>
      </c>
      <c r="E130" s="71" t="s">
        <v>79</v>
      </c>
      <c r="F130" s="82">
        <v>100</v>
      </c>
      <c r="G130" s="72">
        <v>0.6</v>
      </c>
      <c r="H130" s="61">
        <v>3.6</v>
      </c>
      <c r="I130" s="61">
        <v>6.84</v>
      </c>
      <c r="J130" s="61">
        <v>59.38</v>
      </c>
      <c r="K130" s="44"/>
      <c r="L130" s="43"/>
    </row>
    <row r="131" spans="1:12" ht="15" x14ac:dyDescent="0.2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.75" customHeight="1" x14ac:dyDescent="0.25">
      <c r="A134" s="24"/>
      <c r="B134" s="17"/>
      <c r="C134" s="8"/>
      <c r="D134" s="18" t="s">
        <v>25</v>
      </c>
      <c r="E134" s="9"/>
      <c r="F134" s="19">
        <v>531</v>
      </c>
      <c r="G134" s="19">
        <f t="shared" ref="G134:J134" si="37">SUM(G126:G133)</f>
        <v>19.130000000000003</v>
      </c>
      <c r="H134" s="19">
        <f t="shared" si="37"/>
        <v>9.33</v>
      </c>
      <c r="I134" s="19">
        <f t="shared" si="37"/>
        <v>73.849999999999994</v>
      </c>
      <c r="J134" s="19">
        <f t="shared" si="37"/>
        <v>443.76</v>
      </c>
      <c r="K134" s="25"/>
      <c r="L134" s="19">
        <f t="shared" ref="L134" si="38">SUM(L126:L133)</f>
        <v>0</v>
      </c>
    </row>
    <row r="135" spans="1:12" ht="15" x14ac:dyDescent="0.25">
      <c r="A135" s="26"/>
      <c r="B135" s="13"/>
      <c r="C135" s="10"/>
      <c r="D135" s="7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7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/>
      <c r="E144" s="9"/>
      <c r="F144" s="19"/>
      <c r="G144" s="19"/>
      <c r="H144" s="19"/>
      <c r="I144" s="19"/>
      <c r="J144" s="19"/>
      <c r="K144" s="25"/>
      <c r="L144" s="19"/>
    </row>
    <row r="145" spans="1:12" ht="15.75" customHeight="1" thickBot="1" x14ac:dyDescent="0.25">
      <c r="A145" s="29">
        <f>A126</f>
        <v>2</v>
      </c>
      <c r="B145" s="30">
        <f>B126</f>
        <v>2</v>
      </c>
      <c r="C145" s="86" t="s">
        <v>4</v>
      </c>
      <c r="D145" s="87"/>
      <c r="E145" s="31"/>
      <c r="F145" s="32">
        <f>F134+F144</f>
        <v>531</v>
      </c>
      <c r="G145" s="32">
        <f t="shared" ref="G145:J145" si="39">G134+G144</f>
        <v>19.130000000000003</v>
      </c>
      <c r="H145" s="32">
        <f t="shared" si="39"/>
        <v>9.33</v>
      </c>
      <c r="I145" s="32">
        <f t="shared" si="39"/>
        <v>73.849999999999994</v>
      </c>
      <c r="J145" s="32">
        <f t="shared" si="39"/>
        <v>443.76</v>
      </c>
      <c r="K145" s="32"/>
      <c r="L145" s="32">
        <f t="shared" ref="L145" si="40">L134+L144</f>
        <v>0</v>
      </c>
    </row>
    <row r="146" spans="1:12" ht="16.5" thickBot="1" x14ac:dyDescent="0.3">
      <c r="A146" s="14">
        <v>2</v>
      </c>
      <c r="B146" s="15">
        <v>3</v>
      </c>
      <c r="C146" s="22" t="s">
        <v>20</v>
      </c>
      <c r="D146" s="5" t="s">
        <v>21</v>
      </c>
      <c r="E146" s="58" t="s">
        <v>32</v>
      </c>
      <c r="F146" s="60" t="str">
        <f>"150"</f>
        <v>150</v>
      </c>
      <c r="G146" s="60">
        <v>4.57</v>
      </c>
      <c r="H146" s="60">
        <v>3.85</v>
      </c>
      <c r="I146" s="60">
        <v>23.84</v>
      </c>
      <c r="J146" s="60">
        <v>142.22999999999999</v>
      </c>
      <c r="K146" s="44"/>
      <c r="L146" s="40"/>
    </row>
    <row r="147" spans="1:12" ht="16.5" thickBot="1" x14ac:dyDescent="0.3">
      <c r="A147" s="14"/>
      <c r="B147" s="15"/>
      <c r="C147" s="11"/>
      <c r="D147" s="5" t="s">
        <v>21</v>
      </c>
      <c r="E147" s="58" t="s">
        <v>57</v>
      </c>
      <c r="F147" s="60" t="str">
        <f>"90"</f>
        <v>90</v>
      </c>
      <c r="G147" s="60">
        <v>14.01</v>
      </c>
      <c r="H147" s="60">
        <v>17.309999999999999</v>
      </c>
      <c r="I147" s="60">
        <v>0.63</v>
      </c>
      <c r="J147" s="60">
        <v>214.04</v>
      </c>
      <c r="K147" s="44"/>
      <c r="L147" s="43"/>
    </row>
    <row r="148" spans="1:12" ht="15.75" x14ac:dyDescent="0.25">
      <c r="A148" s="14"/>
      <c r="B148" s="15"/>
      <c r="C148" s="11"/>
      <c r="D148" s="66" t="s">
        <v>24</v>
      </c>
      <c r="E148" s="58" t="s">
        <v>58</v>
      </c>
      <c r="F148" s="60" t="str">
        <f>"200"</f>
        <v>200</v>
      </c>
      <c r="G148" s="60">
        <v>0.35</v>
      </c>
      <c r="H148" s="60">
        <v>0.35</v>
      </c>
      <c r="I148" s="60">
        <v>19.940000000000001</v>
      </c>
      <c r="J148" s="60">
        <v>79.95</v>
      </c>
      <c r="K148" s="41"/>
      <c r="L148" s="43"/>
    </row>
    <row r="149" spans="1:12" ht="15.75" x14ac:dyDescent="0.25">
      <c r="A149" s="14"/>
      <c r="B149" s="15"/>
      <c r="C149" s="11"/>
      <c r="D149" s="65" t="s">
        <v>22</v>
      </c>
      <c r="E149" s="58" t="s">
        <v>43</v>
      </c>
      <c r="F149" s="60" t="str">
        <f>"31"</f>
        <v>31</v>
      </c>
      <c r="G149" s="60">
        <v>2.0499999999999998</v>
      </c>
      <c r="H149" s="60">
        <v>0.2</v>
      </c>
      <c r="I149" s="60">
        <v>14.54</v>
      </c>
      <c r="J149" s="60">
        <v>69.400000000000006</v>
      </c>
      <c r="K149" s="44"/>
      <c r="L149" s="43"/>
    </row>
    <row r="150" spans="1:12" ht="15.75" x14ac:dyDescent="0.25">
      <c r="A150" s="14"/>
      <c r="B150" s="15"/>
      <c r="C150" s="11"/>
      <c r="D150" s="65" t="s">
        <v>23</v>
      </c>
      <c r="E150" s="71" t="s">
        <v>34</v>
      </c>
      <c r="F150" s="82">
        <v>60</v>
      </c>
      <c r="G150" s="72">
        <v>0.71</v>
      </c>
      <c r="H150" s="61">
        <v>1.32</v>
      </c>
      <c r="I150" s="61">
        <v>4.41</v>
      </c>
      <c r="J150" s="61">
        <v>32.11</v>
      </c>
      <c r="K150" s="44"/>
      <c r="L150" s="43"/>
    </row>
    <row r="151" spans="1:12" ht="15" x14ac:dyDescent="0.2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14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14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16"/>
      <c r="B154" s="17"/>
      <c r="C154" s="8"/>
      <c r="D154" s="18" t="s">
        <v>25</v>
      </c>
      <c r="E154" s="9"/>
      <c r="F154" s="19">
        <v>531</v>
      </c>
      <c r="G154" s="19">
        <f t="shared" ref="G154:J154" si="41">SUM(G146:G153)</f>
        <v>21.69</v>
      </c>
      <c r="H154" s="19">
        <f t="shared" si="41"/>
        <v>23.03</v>
      </c>
      <c r="I154" s="19">
        <f t="shared" si="41"/>
        <v>63.36</v>
      </c>
      <c r="J154" s="19">
        <f t="shared" si="41"/>
        <v>537.73</v>
      </c>
      <c r="K154" s="25"/>
      <c r="L154" s="19">
        <f t="shared" ref="L154" si="42">SUM(L146:L153)</f>
        <v>0</v>
      </c>
    </row>
    <row r="155" spans="1:12" ht="15" x14ac:dyDescent="0.25">
      <c r="A155" s="13"/>
      <c r="B155" s="13"/>
      <c r="C155" s="10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7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7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4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14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14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14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16"/>
      <c r="B164" s="17"/>
      <c r="C164" s="8"/>
      <c r="D164" s="18"/>
      <c r="E164" s="9"/>
      <c r="F164" s="19"/>
      <c r="G164" s="19"/>
      <c r="H164" s="19"/>
      <c r="I164" s="19"/>
      <c r="J164" s="19"/>
      <c r="K164" s="25"/>
      <c r="L164" s="19"/>
    </row>
    <row r="165" spans="1:12" ht="15.75" customHeight="1" thickBot="1" x14ac:dyDescent="0.25">
      <c r="A165" s="33">
        <f>A146</f>
        <v>2</v>
      </c>
      <c r="B165" s="33">
        <f>B146</f>
        <v>3</v>
      </c>
      <c r="C165" s="86" t="s">
        <v>4</v>
      </c>
      <c r="D165" s="87"/>
      <c r="E165" s="31"/>
      <c r="F165" s="32">
        <f>F154+F164</f>
        <v>531</v>
      </c>
      <c r="G165" s="32">
        <f t="shared" ref="G165:J165" si="43">G154+G164</f>
        <v>21.69</v>
      </c>
      <c r="H165" s="32">
        <f t="shared" si="43"/>
        <v>23.03</v>
      </c>
      <c r="I165" s="32">
        <f t="shared" si="43"/>
        <v>63.36</v>
      </c>
      <c r="J165" s="32">
        <f t="shared" si="43"/>
        <v>537.73</v>
      </c>
      <c r="K165" s="32"/>
      <c r="L165" s="32">
        <f t="shared" ref="L165" si="44">L154+L164</f>
        <v>0</v>
      </c>
    </row>
    <row r="166" spans="1:12" ht="16.5" thickBot="1" x14ac:dyDescent="0.3">
      <c r="A166" s="20">
        <v>2</v>
      </c>
      <c r="B166" s="21">
        <v>4</v>
      </c>
      <c r="C166" s="22" t="s">
        <v>20</v>
      </c>
      <c r="D166" s="5" t="s">
        <v>21</v>
      </c>
      <c r="E166" s="58" t="s">
        <v>59</v>
      </c>
      <c r="F166" s="60" t="str">
        <f>"250"</f>
        <v>250</v>
      </c>
      <c r="G166" s="60">
        <v>8.17</v>
      </c>
      <c r="H166" s="60">
        <v>7.46</v>
      </c>
      <c r="I166" s="60">
        <v>40.68</v>
      </c>
      <c r="J166" s="60">
        <v>260.55</v>
      </c>
      <c r="K166" s="41"/>
      <c r="L166" s="40"/>
    </row>
    <row r="167" spans="1:12" ht="15.75" x14ac:dyDescent="0.25">
      <c r="A167" s="23"/>
      <c r="B167" s="15"/>
      <c r="C167" s="11"/>
      <c r="D167" s="66" t="s">
        <v>23</v>
      </c>
      <c r="E167" s="58" t="s">
        <v>46</v>
      </c>
      <c r="F167" s="60" t="str">
        <f>"41"</f>
        <v>41</v>
      </c>
      <c r="G167" s="60">
        <v>2.44</v>
      </c>
      <c r="H167" s="60">
        <v>7.53</v>
      </c>
      <c r="I167" s="60">
        <v>14.67</v>
      </c>
      <c r="J167" s="60">
        <v>137.37</v>
      </c>
      <c r="K167" s="41"/>
      <c r="L167" s="43"/>
    </row>
    <row r="168" spans="1:12" ht="15.75" x14ac:dyDescent="0.25">
      <c r="A168" s="23"/>
      <c r="B168" s="15"/>
      <c r="C168" s="11"/>
      <c r="D168" s="7" t="s">
        <v>24</v>
      </c>
      <c r="E168" s="58" t="s">
        <v>33</v>
      </c>
      <c r="F168" s="60" t="str">
        <f>"200"</f>
        <v>200</v>
      </c>
      <c r="G168" s="60">
        <v>2.84</v>
      </c>
      <c r="H168" s="60">
        <v>3.19</v>
      </c>
      <c r="I168" s="60">
        <v>14.83</v>
      </c>
      <c r="J168" s="60">
        <v>95.88</v>
      </c>
      <c r="K168" s="44"/>
      <c r="L168" s="43"/>
    </row>
    <row r="169" spans="1:12" ht="15.75" x14ac:dyDescent="0.25">
      <c r="A169" s="23"/>
      <c r="B169" s="15"/>
      <c r="C169" s="11"/>
      <c r="D169" s="7" t="s">
        <v>22</v>
      </c>
      <c r="E169" s="59" t="s">
        <v>43</v>
      </c>
      <c r="F169" s="61" t="str">
        <f>"31"</f>
        <v>31</v>
      </c>
      <c r="G169" s="61">
        <v>2.0499999999999998</v>
      </c>
      <c r="H169" s="61">
        <v>0.2</v>
      </c>
      <c r="I169" s="61">
        <v>14.54</v>
      </c>
      <c r="J169" s="61">
        <v>69.400000000000006</v>
      </c>
      <c r="K169" s="44"/>
      <c r="L169" s="43"/>
    </row>
    <row r="170" spans="1:12" ht="15" x14ac:dyDescent="0.2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4"/>
      <c r="B174" s="17"/>
      <c r="C174" s="8"/>
      <c r="D174" s="18" t="s">
        <v>25</v>
      </c>
      <c r="E174" s="9"/>
      <c r="F174" s="19">
        <v>522</v>
      </c>
      <c r="G174" s="19">
        <f t="shared" ref="G174:J174" si="45">SUM(G166:G173)</f>
        <v>15.5</v>
      </c>
      <c r="H174" s="19">
        <f t="shared" si="45"/>
        <v>18.38</v>
      </c>
      <c r="I174" s="19">
        <f t="shared" si="45"/>
        <v>84.72</v>
      </c>
      <c r="J174" s="19">
        <f t="shared" si="45"/>
        <v>563.20000000000005</v>
      </c>
      <c r="K174" s="25"/>
      <c r="L174" s="19"/>
    </row>
    <row r="175" spans="1:12" ht="15" x14ac:dyDescent="0.25">
      <c r="A175" s="26"/>
      <c r="B175" s="13"/>
      <c r="C175" s="10"/>
      <c r="D175" s="7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5.75" customHeight="1" thickBot="1" x14ac:dyDescent="0.25">
      <c r="A185" s="29">
        <f>A166</f>
        <v>2</v>
      </c>
      <c r="B185" s="30">
        <f>B166</f>
        <v>4</v>
      </c>
      <c r="C185" s="86" t="s">
        <v>4</v>
      </c>
      <c r="D185" s="87"/>
      <c r="E185" s="31"/>
      <c r="F185" s="32">
        <f>F174+F184</f>
        <v>522</v>
      </c>
      <c r="G185" s="32">
        <f t="shared" ref="G185:J185" si="46">G174+G184</f>
        <v>15.5</v>
      </c>
      <c r="H185" s="32">
        <f t="shared" si="46"/>
        <v>18.38</v>
      </c>
      <c r="I185" s="32">
        <f t="shared" si="46"/>
        <v>84.72</v>
      </c>
      <c r="J185" s="32">
        <f t="shared" si="46"/>
        <v>563.20000000000005</v>
      </c>
      <c r="K185" s="32"/>
      <c r="L185" s="32">
        <f t="shared" ref="L185" si="47">L174+L184</f>
        <v>0</v>
      </c>
    </row>
    <row r="186" spans="1:12" ht="16.5" thickBot="1" x14ac:dyDescent="0.3">
      <c r="A186" s="20">
        <v>2</v>
      </c>
      <c r="B186" s="21">
        <v>5</v>
      </c>
      <c r="C186" s="22" t="s">
        <v>20</v>
      </c>
      <c r="D186" s="5" t="s">
        <v>21</v>
      </c>
      <c r="E186" s="58" t="s">
        <v>40</v>
      </c>
      <c r="F186" s="60" t="str">
        <f>"150"</f>
        <v>150</v>
      </c>
      <c r="G186" s="60">
        <v>3.99</v>
      </c>
      <c r="H186" s="60">
        <v>5.85</v>
      </c>
      <c r="I186" s="60">
        <v>36.159999999999997</v>
      </c>
      <c r="J186" s="60">
        <v>213.76</v>
      </c>
      <c r="K186" s="41"/>
      <c r="L186" s="40"/>
    </row>
    <row r="187" spans="1:12" ht="15.75" x14ac:dyDescent="0.25">
      <c r="A187" s="23"/>
      <c r="B187" s="15"/>
      <c r="C187" s="11"/>
      <c r="D187" s="5" t="s">
        <v>21</v>
      </c>
      <c r="E187" s="58" t="s">
        <v>60</v>
      </c>
      <c r="F187" s="60" t="str">
        <f>"90"</f>
        <v>90</v>
      </c>
      <c r="G187" s="60">
        <v>8.01</v>
      </c>
      <c r="H187" s="60">
        <v>17.34</v>
      </c>
      <c r="I187" s="60">
        <v>11.95</v>
      </c>
      <c r="J187" s="60">
        <v>234.08</v>
      </c>
      <c r="K187" s="41"/>
      <c r="L187" s="40"/>
    </row>
    <row r="188" spans="1:12" ht="15.75" x14ac:dyDescent="0.25">
      <c r="A188" s="23"/>
      <c r="B188" s="15"/>
      <c r="C188" s="11"/>
      <c r="D188" s="7" t="s">
        <v>24</v>
      </c>
      <c r="E188" s="58" t="s">
        <v>61</v>
      </c>
      <c r="F188" s="60" t="str">
        <f>"200"</f>
        <v>200</v>
      </c>
      <c r="G188" s="60">
        <v>0</v>
      </c>
      <c r="H188" s="60">
        <v>0</v>
      </c>
      <c r="I188" s="60">
        <v>6.77</v>
      </c>
      <c r="J188" s="60">
        <v>27.75</v>
      </c>
      <c r="K188" s="44"/>
      <c r="L188" s="43"/>
    </row>
    <row r="189" spans="1:12" ht="16.5" thickBot="1" x14ac:dyDescent="0.3">
      <c r="A189" s="23"/>
      <c r="B189" s="15"/>
      <c r="C189" s="11"/>
      <c r="D189" s="7" t="s">
        <v>22</v>
      </c>
      <c r="E189" s="58" t="s">
        <v>43</v>
      </c>
      <c r="F189" s="60" t="str">
        <f>"31"</f>
        <v>31</v>
      </c>
      <c r="G189" s="60">
        <v>2.0499999999999998</v>
      </c>
      <c r="H189" s="60">
        <v>0.2</v>
      </c>
      <c r="I189" s="60">
        <v>14.54</v>
      </c>
      <c r="J189" s="60">
        <v>69.400000000000006</v>
      </c>
      <c r="K189" s="44"/>
      <c r="L189" s="43"/>
    </row>
    <row r="190" spans="1:12" ht="31.5" x14ac:dyDescent="0.25">
      <c r="A190" s="23"/>
      <c r="B190" s="15"/>
      <c r="C190" s="11"/>
      <c r="D190" s="65" t="s">
        <v>23</v>
      </c>
      <c r="E190" s="59" t="s">
        <v>82</v>
      </c>
      <c r="F190" s="61">
        <v>60</v>
      </c>
      <c r="G190" s="61">
        <v>0.84</v>
      </c>
      <c r="H190" s="61">
        <v>3.68</v>
      </c>
      <c r="I190" s="61">
        <v>6.21</v>
      </c>
      <c r="J190" s="61">
        <v>60.58</v>
      </c>
      <c r="K190" s="41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25</v>
      </c>
      <c r="E194" s="9"/>
      <c r="F194" s="19">
        <v>501</v>
      </c>
      <c r="G194" s="19">
        <f t="shared" ref="G194:J194" si="48">SUM(G186:G193)</f>
        <v>14.89</v>
      </c>
      <c r="H194" s="19">
        <f t="shared" si="48"/>
        <v>27.069999999999997</v>
      </c>
      <c r="I194" s="19">
        <f t="shared" si="48"/>
        <v>75.629999999999981</v>
      </c>
      <c r="J194" s="19">
        <f t="shared" si="48"/>
        <v>605.57000000000005</v>
      </c>
      <c r="K194" s="25"/>
      <c r="L194" s="19">
        <f t="shared" ref="L194" si="49">SUM(L186:L193)</f>
        <v>0</v>
      </c>
    </row>
    <row r="195" spans="1:12" ht="15" x14ac:dyDescent="0.25">
      <c r="A195" s="26"/>
      <c r="B195" s="13"/>
      <c r="C195" s="10"/>
      <c r="D195" s="7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3"/>
      <c r="B196" s="15"/>
      <c r="C196" s="11"/>
      <c r="D196" s="7"/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23"/>
      <c r="B197" s="15"/>
      <c r="C197" s="11"/>
      <c r="D197" s="7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/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3"/>
      <c r="B199" s="15"/>
      <c r="C199" s="11"/>
      <c r="D199" s="7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/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7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6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4"/>
      <c r="B204" s="17"/>
      <c r="C204" s="8"/>
      <c r="D204" s="18"/>
      <c r="E204" s="9"/>
      <c r="F204" s="19"/>
      <c r="G204" s="19"/>
      <c r="H204" s="19"/>
      <c r="I204" s="19"/>
      <c r="J204" s="19"/>
      <c r="K204" s="25"/>
      <c r="L204" s="19"/>
    </row>
    <row r="205" spans="1:12" ht="15.75" customHeight="1" thickBot="1" x14ac:dyDescent="0.25">
      <c r="A205" s="29">
        <f>A186</f>
        <v>2</v>
      </c>
      <c r="B205" s="30">
        <f>B186</f>
        <v>5</v>
      </c>
      <c r="C205" s="86" t="s">
        <v>4</v>
      </c>
      <c r="D205" s="87"/>
      <c r="E205" s="31"/>
      <c r="F205" s="32">
        <f>F194+F204</f>
        <v>501</v>
      </c>
      <c r="G205" s="32">
        <f t="shared" ref="G205:J205" si="50">G194+G204</f>
        <v>14.89</v>
      </c>
      <c r="H205" s="32">
        <f t="shared" si="50"/>
        <v>27.069999999999997</v>
      </c>
      <c r="I205" s="32">
        <f t="shared" si="50"/>
        <v>75.629999999999981</v>
      </c>
      <c r="J205" s="32">
        <f t="shared" si="50"/>
        <v>605.57000000000005</v>
      </c>
      <c r="K205" s="32"/>
      <c r="L205" s="32">
        <f t="shared" ref="L205" si="51">L194+L204</f>
        <v>0</v>
      </c>
    </row>
    <row r="206" spans="1:12" ht="16.5" thickBot="1" x14ac:dyDescent="0.3">
      <c r="A206" s="20">
        <v>3</v>
      </c>
      <c r="B206" s="21">
        <v>1</v>
      </c>
      <c r="C206" s="22" t="s">
        <v>20</v>
      </c>
      <c r="D206" s="5" t="s">
        <v>21</v>
      </c>
      <c r="E206" s="58" t="s">
        <v>83</v>
      </c>
      <c r="F206" s="60" t="str">
        <f>"150"</f>
        <v>150</v>
      </c>
      <c r="G206" s="60">
        <v>4.57</v>
      </c>
      <c r="H206" s="60">
        <v>3.85</v>
      </c>
      <c r="I206" s="60">
        <v>23.84</v>
      </c>
      <c r="J206" s="60">
        <v>142.22999999999999</v>
      </c>
      <c r="K206" s="41"/>
      <c r="L206" s="40"/>
    </row>
    <row r="207" spans="1:12" ht="15.75" x14ac:dyDescent="0.25">
      <c r="A207" s="23"/>
      <c r="B207" s="15"/>
      <c r="C207" s="11"/>
      <c r="D207" s="5" t="s">
        <v>21</v>
      </c>
      <c r="E207" s="58" t="s">
        <v>62</v>
      </c>
      <c r="F207" s="60" t="str">
        <f>"90"</f>
        <v>90</v>
      </c>
      <c r="G207" s="60">
        <v>14.18</v>
      </c>
      <c r="H207" s="60">
        <v>46.98</v>
      </c>
      <c r="I207" s="60">
        <v>9.27</v>
      </c>
      <c r="J207" s="60">
        <v>514.44000000000005</v>
      </c>
      <c r="K207" s="44"/>
      <c r="L207" s="43"/>
    </row>
    <row r="208" spans="1:12" ht="15.75" x14ac:dyDescent="0.25">
      <c r="A208" s="23"/>
      <c r="B208" s="15"/>
      <c r="C208" s="11"/>
      <c r="D208" s="65" t="s">
        <v>24</v>
      </c>
      <c r="E208" s="69" t="s">
        <v>71</v>
      </c>
      <c r="F208" s="60" t="str">
        <f>"200"</f>
        <v>200</v>
      </c>
      <c r="G208" s="60">
        <v>0.23</v>
      </c>
      <c r="H208" s="60">
        <v>0.05</v>
      </c>
      <c r="I208" s="60">
        <v>16.667999999999999</v>
      </c>
      <c r="J208" s="60">
        <v>57.68</v>
      </c>
      <c r="K208" s="44"/>
      <c r="L208" s="43"/>
    </row>
    <row r="209" spans="1:12" ht="15.75" x14ac:dyDescent="0.25">
      <c r="A209" s="23"/>
      <c r="B209" s="15"/>
      <c r="C209" s="11"/>
      <c r="D209" s="65" t="s">
        <v>22</v>
      </c>
      <c r="E209" s="59" t="s">
        <v>43</v>
      </c>
      <c r="F209" s="61">
        <v>60</v>
      </c>
      <c r="G209" s="61">
        <v>3.97</v>
      </c>
      <c r="H209" s="61">
        <v>0.39</v>
      </c>
      <c r="I209" s="61">
        <v>28.14</v>
      </c>
      <c r="J209" s="61">
        <v>134.34</v>
      </c>
      <c r="K209" s="44"/>
      <c r="L209" s="43"/>
    </row>
    <row r="210" spans="1:12" ht="15.75" x14ac:dyDescent="0.25">
      <c r="A210" s="23"/>
      <c r="B210" s="15"/>
      <c r="C210" s="11"/>
      <c r="D210" s="65"/>
      <c r="E210" s="71"/>
      <c r="F210" s="72"/>
      <c r="G210" s="72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3"/>
      <c r="B213" s="15"/>
      <c r="C213" s="11"/>
      <c r="D213" s="6"/>
      <c r="E213" s="42"/>
      <c r="F213" s="43"/>
      <c r="G213" s="43"/>
      <c r="H213" s="43"/>
      <c r="I213" s="43"/>
      <c r="J213" s="43"/>
      <c r="K213" s="44"/>
      <c r="L213" s="43"/>
    </row>
    <row r="214" spans="1:12" ht="15" x14ac:dyDescent="0.25">
      <c r="A214" s="24"/>
      <c r="B214" s="17"/>
      <c r="C214" s="8"/>
      <c r="D214" s="18" t="s">
        <v>25</v>
      </c>
      <c r="E214" s="9"/>
      <c r="F214" s="19">
        <v>512</v>
      </c>
      <c r="G214" s="19">
        <f t="shared" ref="G214:J214" si="52">SUM(G206:G213)</f>
        <v>22.95</v>
      </c>
      <c r="H214" s="19">
        <f t="shared" si="52"/>
        <v>51.269999999999996</v>
      </c>
      <c r="I214" s="19">
        <f t="shared" si="52"/>
        <v>77.918000000000006</v>
      </c>
      <c r="J214" s="19">
        <f t="shared" si="52"/>
        <v>848.69</v>
      </c>
      <c r="K214" s="25"/>
      <c r="L214" s="19">
        <f t="shared" ref="L214" si="53">SUM(L206:L213)</f>
        <v>0</v>
      </c>
    </row>
    <row r="215" spans="1:12" ht="15" x14ac:dyDescent="0.25">
      <c r="A215" s="26"/>
      <c r="B215" s="13"/>
      <c r="C215" s="10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7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7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7"/>
      <c r="E221" s="42"/>
      <c r="F221" s="43"/>
      <c r="G221" s="43"/>
      <c r="H221" s="43"/>
      <c r="I221" s="43"/>
      <c r="J221" s="43"/>
      <c r="K221" s="44"/>
      <c r="L221" s="43"/>
    </row>
    <row r="222" spans="1:12" ht="15" x14ac:dyDescent="0.25">
      <c r="A222" s="23"/>
      <c r="B222" s="15"/>
      <c r="C222" s="11"/>
      <c r="D222" s="6"/>
      <c r="E222" s="42"/>
      <c r="F222" s="43"/>
      <c r="G222" s="43"/>
      <c r="H222" s="43"/>
      <c r="I222" s="43"/>
      <c r="J222" s="43"/>
      <c r="K222" s="44"/>
      <c r="L222" s="43"/>
    </row>
    <row r="223" spans="1:12" ht="15" x14ac:dyDescent="0.2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4"/>
      <c r="B224" s="17"/>
      <c r="C224" s="8"/>
      <c r="D224" s="18"/>
      <c r="E224" s="9"/>
      <c r="F224" s="19"/>
      <c r="G224" s="19"/>
      <c r="H224" s="19"/>
      <c r="I224" s="19"/>
      <c r="J224" s="19"/>
      <c r="K224" s="25"/>
      <c r="L224" s="19"/>
    </row>
    <row r="225" spans="1:12" ht="15.75" customHeight="1" thickBot="1" x14ac:dyDescent="0.25">
      <c r="A225" s="29">
        <f>A206</f>
        <v>3</v>
      </c>
      <c r="B225" s="30">
        <f>B206</f>
        <v>1</v>
      </c>
      <c r="C225" s="86" t="s">
        <v>4</v>
      </c>
      <c r="D225" s="87"/>
      <c r="E225" s="31"/>
      <c r="F225" s="32">
        <f>F214+F224</f>
        <v>512</v>
      </c>
      <c r="G225" s="32">
        <f t="shared" ref="G225:J225" si="54">G214+G224</f>
        <v>22.95</v>
      </c>
      <c r="H225" s="32">
        <f t="shared" si="54"/>
        <v>51.269999999999996</v>
      </c>
      <c r="I225" s="32">
        <f t="shared" si="54"/>
        <v>77.918000000000006</v>
      </c>
      <c r="J225" s="32">
        <f t="shared" si="54"/>
        <v>848.69</v>
      </c>
      <c r="K225" s="32"/>
      <c r="L225" s="32">
        <f t="shared" ref="L225" si="55">L214+L224</f>
        <v>0</v>
      </c>
    </row>
    <row r="226" spans="1:12" ht="16.5" thickBot="1" x14ac:dyDescent="0.3">
      <c r="A226" s="20">
        <v>3</v>
      </c>
      <c r="B226" s="21">
        <v>2</v>
      </c>
      <c r="C226" s="22" t="s">
        <v>20</v>
      </c>
      <c r="D226" s="5" t="s">
        <v>21</v>
      </c>
      <c r="E226" s="58" t="s">
        <v>55</v>
      </c>
      <c r="F226" s="60" t="str">
        <f>"150"</f>
        <v>150</v>
      </c>
      <c r="G226" s="60">
        <v>3.11</v>
      </c>
      <c r="H226" s="60">
        <v>3.67</v>
      </c>
      <c r="I226" s="60">
        <v>22.07</v>
      </c>
      <c r="J226" s="60">
        <v>132.58000000000001</v>
      </c>
      <c r="K226" s="44"/>
      <c r="L226" s="40"/>
    </row>
    <row r="227" spans="1:12" ht="16.5" thickBot="1" x14ac:dyDescent="0.3">
      <c r="A227" s="23"/>
      <c r="B227" s="15"/>
      <c r="C227" s="11"/>
      <c r="D227" s="5" t="s">
        <v>21</v>
      </c>
      <c r="E227" s="58" t="s">
        <v>54</v>
      </c>
      <c r="F227" s="60" t="str">
        <f>"90"</f>
        <v>90</v>
      </c>
      <c r="G227" s="60">
        <v>12.35</v>
      </c>
      <c r="H227" s="60">
        <v>1.8</v>
      </c>
      <c r="I227" s="60">
        <v>7.22</v>
      </c>
      <c r="J227" s="60">
        <v>94.81</v>
      </c>
      <c r="K227" s="44"/>
      <c r="L227" s="43"/>
    </row>
    <row r="228" spans="1:12" ht="15.75" x14ac:dyDescent="0.25">
      <c r="A228" s="23"/>
      <c r="B228" s="15"/>
      <c r="C228" s="11"/>
      <c r="D228" s="66" t="s">
        <v>24</v>
      </c>
      <c r="E228" s="58" t="s">
        <v>56</v>
      </c>
      <c r="F228" s="60" t="str">
        <f>"200"</f>
        <v>200</v>
      </c>
      <c r="G228" s="60">
        <v>1.02</v>
      </c>
      <c r="H228" s="60">
        <v>0.06</v>
      </c>
      <c r="I228" s="60">
        <v>23.18</v>
      </c>
      <c r="J228" s="60">
        <v>87.59</v>
      </c>
      <c r="K228" s="41"/>
      <c r="L228" s="43"/>
    </row>
    <row r="229" spans="1:12" ht="15.75" x14ac:dyDescent="0.25">
      <c r="A229" s="23"/>
      <c r="B229" s="15"/>
      <c r="C229" s="11"/>
      <c r="D229" s="65" t="s">
        <v>22</v>
      </c>
      <c r="E229" s="58" t="s">
        <v>43</v>
      </c>
      <c r="F229" s="60" t="str">
        <f>"31"</f>
        <v>31</v>
      </c>
      <c r="G229" s="60">
        <v>2.0499999999999998</v>
      </c>
      <c r="H229" s="60">
        <v>0.2</v>
      </c>
      <c r="I229" s="60">
        <v>14.54</v>
      </c>
      <c r="J229" s="60">
        <v>69.400000000000006</v>
      </c>
      <c r="K229" s="44"/>
      <c r="L229" s="43"/>
    </row>
    <row r="230" spans="1:12" ht="15.75" x14ac:dyDescent="0.25">
      <c r="A230" s="23"/>
      <c r="B230" s="15"/>
      <c r="C230" s="11"/>
      <c r="D230" s="65" t="s">
        <v>23</v>
      </c>
      <c r="E230" s="59" t="s">
        <v>44</v>
      </c>
      <c r="F230" s="61" t="str">
        <f>"30"</f>
        <v>30</v>
      </c>
      <c r="G230" s="61">
        <v>0.24</v>
      </c>
      <c r="H230" s="61">
        <v>0.03</v>
      </c>
      <c r="I230" s="61">
        <v>0.74</v>
      </c>
      <c r="J230" s="61">
        <v>4.2</v>
      </c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3"/>
      <c r="B232" s="15"/>
      <c r="C232" s="11"/>
      <c r="D232" s="6"/>
      <c r="E232" s="42"/>
      <c r="F232" s="43"/>
      <c r="G232" s="43"/>
      <c r="H232" s="43"/>
      <c r="I232" s="43"/>
      <c r="J232" s="43"/>
      <c r="K232" s="44"/>
      <c r="L232" s="43"/>
    </row>
    <row r="233" spans="1:12" ht="15" x14ac:dyDescent="0.25">
      <c r="A233" s="23"/>
      <c r="B233" s="15"/>
      <c r="C233" s="11"/>
      <c r="D233" s="6"/>
      <c r="E233" s="42"/>
      <c r="F233" s="43"/>
      <c r="G233" s="43"/>
      <c r="H233" s="43"/>
      <c r="I233" s="43"/>
      <c r="J233" s="43"/>
      <c r="K233" s="44"/>
      <c r="L233" s="43"/>
    </row>
    <row r="234" spans="1:12" ht="15" x14ac:dyDescent="0.25">
      <c r="A234" s="24"/>
      <c r="B234" s="17"/>
      <c r="C234" s="8"/>
      <c r="D234" s="18" t="s">
        <v>25</v>
      </c>
      <c r="E234" s="9"/>
      <c r="F234" s="19">
        <v>501</v>
      </c>
      <c r="G234" s="19">
        <f t="shared" ref="G234:J234" si="56">SUM(G226:G233)</f>
        <v>18.77</v>
      </c>
      <c r="H234" s="19">
        <f t="shared" si="56"/>
        <v>5.76</v>
      </c>
      <c r="I234" s="19">
        <f t="shared" si="56"/>
        <v>67.749999999999986</v>
      </c>
      <c r="J234" s="19">
        <f t="shared" si="56"/>
        <v>388.58</v>
      </c>
      <c r="K234" s="25"/>
      <c r="L234" s="19">
        <f t="shared" ref="L234" si="57">SUM(L226:L233)</f>
        <v>0</v>
      </c>
    </row>
    <row r="235" spans="1:12" ht="15" x14ac:dyDescent="0.25">
      <c r="A235" s="26"/>
      <c r="B235" s="13"/>
      <c r="C235" s="10"/>
      <c r="D235" s="7"/>
      <c r="E235" s="42"/>
      <c r="F235" s="43"/>
      <c r="G235" s="43"/>
      <c r="H235" s="43"/>
      <c r="I235" s="43"/>
      <c r="J235" s="43"/>
      <c r="K235" s="44"/>
      <c r="L235" s="43"/>
    </row>
    <row r="236" spans="1:12" ht="15" x14ac:dyDescent="0.25">
      <c r="A236" s="23"/>
      <c r="B236" s="15"/>
      <c r="C236" s="11"/>
      <c r="D236" s="7"/>
      <c r="E236" s="42"/>
      <c r="F236" s="43"/>
      <c r="G236" s="43"/>
      <c r="H236" s="43"/>
      <c r="I236" s="43"/>
      <c r="J236" s="43"/>
      <c r="K236" s="44"/>
      <c r="L236" s="43"/>
    </row>
    <row r="237" spans="1:12" ht="15" x14ac:dyDescent="0.25">
      <c r="A237" s="23"/>
      <c r="B237" s="15"/>
      <c r="C237" s="11"/>
      <c r="D237" s="7"/>
      <c r="E237" s="42"/>
      <c r="F237" s="43"/>
      <c r="G237" s="43"/>
      <c r="H237" s="43"/>
      <c r="I237" s="43"/>
      <c r="J237" s="43"/>
      <c r="K237" s="44"/>
      <c r="L237" s="43"/>
    </row>
    <row r="238" spans="1:12" ht="15" x14ac:dyDescent="0.25">
      <c r="A238" s="23"/>
      <c r="B238" s="15"/>
      <c r="C238" s="11"/>
      <c r="D238" s="7"/>
      <c r="E238" s="42"/>
      <c r="F238" s="43"/>
      <c r="G238" s="43"/>
      <c r="H238" s="43"/>
      <c r="I238" s="43"/>
      <c r="J238" s="43"/>
      <c r="K238" s="44"/>
      <c r="L238" s="43"/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7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3"/>
      <c r="B243" s="15"/>
      <c r="C243" s="11"/>
      <c r="D243" s="6"/>
      <c r="E243" s="42"/>
      <c r="F243" s="43"/>
      <c r="G243" s="43"/>
      <c r="H243" s="43"/>
      <c r="I243" s="43"/>
      <c r="J243" s="43"/>
      <c r="K243" s="44"/>
      <c r="L243" s="43"/>
    </row>
    <row r="244" spans="1:12" ht="15" x14ac:dyDescent="0.25">
      <c r="A244" s="24"/>
      <c r="B244" s="17"/>
      <c r="C244" s="8"/>
      <c r="D244" s="18"/>
      <c r="E244" s="9"/>
      <c r="F244" s="19"/>
      <c r="G244" s="19"/>
      <c r="H244" s="19"/>
      <c r="I244" s="19"/>
      <c r="J244" s="19"/>
      <c r="K244" s="25"/>
      <c r="L244" s="19"/>
    </row>
    <row r="245" spans="1:12" ht="15.75" customHeight="1" thickBot="1" x14ac:dyDescent="0.25">
      <c r="A245" s="29">
        <f>A226</f>
        <v>3</v>
      </c>
      <c r="B245" s="30">
        <f>B226</f>
        <v>2</v>
      </c>
      <c r="C245" s="86" t="s">
        <v>4</v>
      </c>
      <c r="D245" s="87"/>
      <c r="E245" s="31"/>
      <c r="F245" s="32">
        <f>F234+F244</f>
        <v>501</v>
      </c>
      <c r="G245" s="32">
        <f t="shared" ref="G245:J245" si="58">G234+G244</f>
        <v>18.77</v>
      </c>
      <c r="H245" s="32">
        <f t="shared" si="58"/>
        <v>5.76</v>
      </c>
      <c r="I245" s="32">
        <f t="shared" si="58"/>
        <v>67.749999999999986</v>
      </c>
      <c r="J245" s="32">
        <f t="shared" si="58"/>
        <v>388.58</v>
      </c>
      <c r="K245" s="32"/>
      <c r="L245" s="32">
        <f t="shared" ref="L245" si="59">L234+L244</f>
        <v>0</v>
      </c>
    </row>
    <row r="246" spans="1:12" ht="15.75" x14ac:dyDescent="0.25">
      <c r="A246" s="14">
        <v>3</v>
      </c>
      <c r="B246" s="15">
        <v>3</v>
      </c>
      <c r="C246" s="22" t="s">
        <v>20</v>
      </c>
      <c r="D246" s="5" t="s">
        <v>21</v>
      </c>
      <c r="E246" s="58" t="s">
        <v>63</v>
      </c>
      <c r="F246" s="60" t="str">
        <f>"200"</f>
        <v>200</v>
      </c>
      <c r="G246" s="60">
        <v>18.32</v>
      </c>
      <c r="H246" s="60">
        <v>14.87</v>
      </c>
      <c r="I246" s="60">
        <v>38.33</v>
      </c>
      <c r="J246" s="60">
        <v>359.34</v>
      </c>
      <c r="K246" s="44"/>
      <c r="L246" s="40"/>
    </row>
    <row r="247" spans="1:12" ht="32.25" thickBot="1" x14ac:dyDescent="0.3">
      <c r="A247" s="14"/>
      <c r="B247" s="15"/>
      <c r="C247" s="11"/>
      <c r="D247" s="6" t="s">
        <v>23</v>
      </c>
      <c r="E247" s="69" t="s">
        <v>72</v>
      </c>
      <c r="F247" s="70" t="s">
        <v>73</v>
      </c>
      <c r="G247" s="60">
        <v>0.92</v>
      </c>
      <c r="H247" s="60">
        <v>3.58</v>
      </c>
      <c r="I247" s="60">
        <v>5.59</v>
      </c>
      <c r="J247" s="60">
        <v>55.62</v>
      </c>
      <c r="K247" s="44"/>
      <c r="L247" s="43"/>
    </row>
    <row r="248" spans="1:12" ht="15.75" x14ac:dyDescent="0.25">
      <c r="A248" s="14"/>
      <c r="B248" s="15"/>
      <c r="C248" s="11"/>
      <c r="D248" s="66" t="s">
        <v>24</v>
      </c>
      <c r="E248" s="58" t="s">
        <v>61</v>
      </c>
      <c r="F248" s="60" t="str">
        <f>"200"</f>
        <v>200</v>
      </c>
      <c r="G248" s="60">
        <v>0</v>
      </c>
      <c r="H248" s="60">
        <v>0</v>
      </c>
      <c r="I248" s="60">
        <v>6.77</v>
      </c>
      <c r="J248" s="60">
        <v>27.75</v>
      </c>
      <c r="K248" s="41"/>
      <c r="L248" s="43"/>
    </row>
    <row r="249" spans="1:12" ht="15.75" x14ac:dyDescent="0.25">
      <c r="A249" s="14"/>
      <c r="B249" s="15"/>
      <c r="C249" s="11"/>
      <c r="D249" s="65" t="s">
        <v>22</v>
      </c>
      <c r="E249" s="59" t="s">
        <v>43</v>
      </c>
      <c r="F249" s="61">
        <v>70</v>
      </c>
      <c r="G249" s="61" t="s">
        <v>84</v>
      </c>
      <c r="H249" s="61" t="s">
        <v>85</v>
      </c>
      <c r="I249" s="61" t="s">
        <v>86</v>
      </c>
      <c r="J249" s="61">
        <v>59.95</v>
      </c>
      <c r="K249" s="44"/>
      <c r="L249" s="43"/>
    </row>
    <row r="250" spans="1:12" ht="15.75" x14ac:dyDescent="0.25">
      <c r="A250" s="14"/>
      <c r="B250" s="15"/>
      <c r="C250" s="11"/>
      <c r="D250" s="7"/>
      <c r="E250" s="71"/>
      <c r="F250" s="72"/>
      <c r="G250" s="72"/>
      <c r="H250" s="43"/>
      <c r="I250" s="43"/>
      <c r="J250" s="43"/>
      <c r="K250" s="44"/>
      <c r="L250" s="43"/>
    </row>
    <row r="251" spans="1:12" ht="15" x14ac:dyDescent="0.25">
      <c r="A251" s="14"/>
      <c r="B251" s="15"/>
      <c r="C251" s="11"/>
      <c r="D251" s="6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14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14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16"/>
      <c r="B254" s="17"/>
      <c r="C254" s="8"/>
      <c r="D254" s="18" t="s">
        <v>25</v>
      </c>
      <c r="E254" s="9"/>
      <c r="F254" s="19">
        <v>500</v>
      </c>
      <c r="G254" s="19">
        <f t="shared" ref="G254:J254" si="60">SUM(G246:G253)</f>
        <v>19.240000000000002</v>
      </c>
      <c r="H254" s="19">
        <f t="shared" si="60"/>
        <v>18.45</v>
      </c>
      <c r="I254" s="19">
        <f t="shared" si="60"/>
        <v>50.69</v>
      </c>
      <c r="J254" s="19">
        <f t="shared" si="60"/>
        <v>502.65999999999997</v>
      </c>
      <c r="K254" s="25"/>
      <c r="L254" s="19"/>
    </row>
    <row r="255" spans="1:12" ht="15" x14ac:dyDescent="0.25">
      <c r="A255" s="13"/>
      <c r="B255" s="13"/>
      <c r="C255" s="10"/>
      <c r="D255" s="7"/>
      <c r="E255" s="42"/>
      <c r="F255" s="43"/>
      <c r="G255" s="43"/>
      <c r="H255" s="43"/>
      <c r="I255" s="43"/>
      <c r="J255" s="43"/>
      <c r="K255" s="44"/>
      <c r="L255" s="43"/>
    </row>
    <row r="256" spans="1:12" ht="15" x14ac:dyDescent="0.25">
      <c r="A256" s="14"/>
      <c r="B256" s="15"/>
      <c r="C256" s="11"/>
      <c r="D256" s="7"/>
      <c r="E256" s="42"/>
      <c r="F256" s="43"/>
      <c r="G256" s="43"/>
      <c r="H256" s="43"/>
      <c r="I256" s="43"/>
      <c r="J256" s="43"/>
      <c r="K256" s="44"/>
      <c r="L256" s="43"/>
    </row>
    <row r="257" spans="1:12" ht="15" x14ac:dyDescent="0.25">
      <c r="A257" s="14"/>
      <c r="B257" s="15"/>
      <c r="C257" s="11"/>
      <c r="D257" s="7"/>
      <c r="E257" s="42"/>
      <c r="F257" s="43"/>
      <c r="G257" s="43"/>
      <c r="H257" s="43"/>
      <c r="I257" s="43"/>
      <c r="J257" s="43"/>
      <c r="K257" s="44"/>
      <c r="L257" s="43"/>
    </row>
    <row r="258" spans="1:12" ht="15" x14ac:dyDescent="0.25">
      <c r="A258" s="14"/>
      <c r="B258" s="15"/>
      <c r="C258" s="11"/>
      <c r="D258" s="7"/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14"/>
      <c r="B259" s="15"/>
      <c r="C259" s="11"/>
      <c r="D259" s="7"/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14"/>
      <c r="B260" s="15"/>
      <c r="C260" s="11"/>
      <c r="D260" s="7"/>
      <c r="E260" s="42"/>
      <c r="F260" s="43"/>
      <c r="G260" s="43"/>
      <c r="H260" s="43"/>
      <c r="I260" s="43"/>
      <c r="J260" s="43"/>
      <c r="K260" s="44"/>
      <c r="L260" s="43"/>
    </row>
    <row r="261" spans="1:12" ht="15" x14ac:dyDescent="0.25">
      <c r="A261" s="14"/>
      <c r="B261" s="15"/>
      <c r="C261" s="11"/>
      <c r="D261" s="7"/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14"/>
      <c r="B262" s="15"/>
      <c r="C262" s="11"/>
      <c r="D262" s="6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14"/>
      <c r="B263" s="15"/>
      <c r="C263" s="11"/>
      <c r="D263" s="6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16"/>
      <c r="B264" s="17"/>
      <c r="C264" s="8"/>
      <c r="D264" s="18"/>
      <c r="E264" s="9"/>
      <c r="F264" s="19"/>
      <c r="G264" s="19"/>
      <c r="H264" s="19"/>
      <c r="I264" s="19"/>
      <c r="J264" s="19"/>
      <c r="K264" s="25"/>
      <c r="L264" s="19"/>
    </row>
    <row r="265" spans="1:12" ht="15.75" customHeight="1" thickBot="1" x14ac:dyDescent="0.25">
      <c r="A265" s="33">
        <f>A246</f>
        <v>3</v>
      </c>
      <c r="B265" s="33">
        <f>B246</f>
        <v>3</v>
      </c>
      <c r="C265" s="86" t="s">
        <v>4</v>
      </c>
      <c r="D265" s="87"/>
      <c r="E265" s="31"/>
      <c r="F265" s="32">
        <f>F254+F264</f>
        <v>500</v>
      </c>
      <c r="G265" s="32">
        <f t="shared" ref="G265:J265" si="61">G254+G264</f>
        <v>19.240000000000002</v>
      </c>
      <c r="H265" s="32">
        <f t="shared" si="61"/>
        <v>18.45</v>
      </c>
      <c r="I265" s="32">
        <f t="shared" si="61"/>
        <v>50.69</v>
      </c>
      <c r="J265" s="32">
        <f t="shared" si="61"/>
        <v>502.65999999999997</v>
      </c>
      <c r="K265" s="32"/>
      <c r="L265" s="32">
        <f t="shared" ref="L265" si="62">L254+L264</f>
        <v>0</v>
      </c>
    </row>
    <row r="266" spans="1:12" ht="32.25" thickBot="1" x14ac:dyDescent="0.3">
      <c r="A266" s="20">
        <v>3</v>
      </c>
      <c r="B266" s="21">
        <v>4</v>
      </c>
      <c r="C266" s="22" t="s">
        <v>20</v>
      </c>
      <c r="D266" s="5" t="s">
        <v>21</v>
      </c>
      <c r="E266" s="58" t="s">
        <v>67</v>
      </c>
      <c r="F266" s="60" t="str">
        <f>"250"</f>
        <v>250</v>
      </c>
      <c r="G266" s="60">
        <v>7.98</v>
      </c>
      <c r="H266" s="60">
        <v>9.26</v>
      </c>
      <c r="I266" s="60">
        <v>36.450000000000003</v>
      </c>
      <c r="J266" s="60">
        <v>257</v>
      </c>
      <c r="K266" s="44"/>
      <c r="L266" s="40"/>
    </row>
    <row r="267" spans="1:12" ht="16.5" thickBot="1" x14ac:dyDescent="0.3">
      <c r="A267" s="23"/>
      <c r="B267" s="15"/>
      <c r="C267" s="11"/>
      <c r="D267" s="66" t="s">
        <v>23</v>
      </c>
      <c r="E267" s="58" t="s">
        <v>78</v>
      </c>
      <c r="F267" s="60" t="str">
        <f>"56"</f>
        <v>56</v>
      </c>
      <c r="G267" s="60">
        <v>9.2799999999999994</v>
      </c>
      <c r="H267" s="60">
        <v>14.8</v>
      </c>
      <c r="I267" s="60">
        <v>12.25</v>
      </c>
      <c r="J267" s="60">
        <v>221.98</v>
      </c>
      <c r="K267" s="44"/>
      <c r="L267" s="43"/>
    </row>
    <row r="268" spans="1:12" ht="15.75" x14ac:dyDescent="0.25">
      <c r="A268" s="23"/>
      <c r="B268" s="15"/>
      <c r="C268" s="11"/>
      <c r="D268" s="66" t="s">
        <v>24</v>
      </c>
      <c r="E268" s="58" t="s">
        <v>76</v>
      </c>
      <c r="F268" s="60" t="str">
        <f>"200"</f>
        <v>200</v>
      </c>
      <c r="G268" s="60">
        <v>0.1</v>
      </c>
      <c r="H268" s="60">
        <v>0.02</v>
      </c>
      <c r="I268" s="60">
        <v>14.74</v>
      </c>
      <c r="J268" s="60">
        <v>56.54</v>
      </c>
      <c r="K268" s="41"/>
      <c r="L268" s="43"/>
    </row>
    <row r="269" spans="1:12" ht="15.75" x14ac:dyDescent="0.25">
      <c r="A269" s="23"/>
      <c r="B269" s="15"/>
      <c r="C269" s="11"/>
      <c r="D269" s="65" t="s">
        <v>22</v>
      </c>
      <c r="E269" s="59" t="s">
        <v>43</v>
      </c>
      <c r="F269" s="61" t="str">
        <f>"31"</f>
        <v>31</v>
      </c>
      <c r="G269" s="61">
        <v>2.0499999999999998</v>
      </c>
      <c r="H269" s="61">
        <v>0.2</v>
      </c>
      <c r="I269" s="61">
        <v>14.54</v>
      </c>
      <c r="J269" s="61">
        <v>69.400000000000006</v>
      </c>
      <c r="K269" s="44"/>
      <c r="L269" s="43"/>
    </row>
    <row r="270" spans="1:12" ht="15.75" x14ac:dyDescent="0.25">
      <c r="A270" s="23"/>
      <c r="B270" s="15"/>
      <c r="C270" s="11"/>
      <c r="D270" s="7"/>
      <c r="E270" s="71"/>
      <c r="F270" s="72"/>
      <c r="G270" s="72"/>
      <c r="H270" s="43"/>
      <c r="I270" s="43"/>
      <c r="J270" s="43"/>
      <c r="K270" s="44"/>
      <c r="L270" s="43"/>
    </row>
    <row r="271" spans="1:12" ht="15" x14ac:dyDescent="0.25">
      <c r="A271" s="23"/>
      <c r="B271" s="15"/>
      <c r="C271" s="11"/>
      <c r="D271" s="6"/>
      <c r="E271" s="42"/>
      <c r="F271" s="43"/>
      <c r="G271" s="43"/>
      <c r="H271" s="43"/>
      <c r="I271" s="43"/>
      <c r="J271" s="43"/>
      <c r="K271" s="44"/>
      <c r="L271" s="43"/>
    </row>
    <row r="272" spans="1:12" ht="15" x14ac:dyDescent="0.25">
      <c r="A272" s="23"/>
      <c r="B272" s="15"/>
      <c r="C272" s="11"/>
      <c r="D272" s="6"/>
      <c r="E272" s="42"/>
      <c r="F272" s="43"/>
      <c r="G272" s="43"/>
      <c r="H272" s="43"/>
      <c r="I272" s="43"/>
      <c r="J272" s="43"/>
      <c r="K272" s="44"/>
      <c r="L272" s="43"/>
    </row>
    <row r="273" spans="1:12" ht="15" x14ac:dyDescent="0.25">
      <c r="A273" s="23"/>
      <c r="B273" s="15"/>
      <c r="C273" s="11"/>
      <c r="D273" s="6"/>
      <c r="E273" s="42"/>
      <c r="F273" s="43"/>
      <c r="G273" s="43"/>
      <c r="H273" s="43"/>
      <c r="I273" s="43"/>
      <c r="J273" s="43"/>
      <c r="K273" s="44"/>
      <c r="L273" s="43"/>
    </row>
    <row r="274" spans="1:12" ht="15" x14ac:dyDescent="0.25">
      <c r="A274" s="24"/>
      <c r="B274" s="17"/>
      <c r="C274" s="8"/>
      <c r="D274" s="18" t="s">
        <v>25</v>
      </c>
      <c r="E274" s="9"/>
      <c r="F274" s="19">
        <v>537</v>
      </c>
      <c r="G274" s="19">
        <f t="shared" ref="G274:J274" si="63">SUM(G266:G273)</f>
        <v>19.41</v>
      </c>
      <c r="H274" s="19">
        <f t="shared" si="63"/>
        <v>24.28</v>
      </c>
      <c r="I274" s="19">
        <f t="shared" si="63"/>
        <v>77.98</v>
      </c>
      <c r="J274" s="19">
        <f t="shared" si="63"/>
        <v>604.91999999999996</v>
      </c>
      <c r="K274" s="25"/>
      <c r="L274" s="19">
        <f t="shared" ref="L274" si="64">SUM(L266:L273)</f>
        <v>0</v>
      </c>
    </row>
    <row r="275" spans="1:12" ht="15" x14ac:dyDescent="0.25">
      <c r="A275" s="26"/>
      <c r="B275" s="13"/>
      <c r="C275" s="10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23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23"/>
      <c r="B277" s="15"/>
      <c r="C277" s="11"/>
      <c r="D277" s="7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23"/>
      <c r="B278" s="15"/>
      <c r="C278" s="11"/>
      <c r="D278" s="7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23"/>
      <c r="B279" s="15"/>
      <c r="C279" s="11"/>
      <c r="D279" s="7"/>
      <c r="E279" s="42"/>
      <c r="F279" s="43"/>
      <c r="G279" s="43"/>
      <c r="H279" s="43"/>
      <c r="I279" s="43"/>
      <c r="J279" s="43"/>
      <c r="K279" s="44"/>
      <c r="L279" s="43"/>
    </row>
    <row r="280" spans="1:12" ht="15" x14ac:dyDescent="0.25">
      <c r="A280" s="23"/>
      <c r="B280" s="15"/>
      <c r="C280" s="11"/>
      <c r="D280" s="7"/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23"/>
      <c r="B281" s="15"/>
      <c r="C281" s="11"/>
      <c r="D281" s="7"/>
      <c r="E281" s="42"/>
      <c r="F281" s="43"/>
      <c r="G281" s="43"/>
      <c r="H281" s="43"/>
      <c r="I281" s="43"/>
      <c r="J281" s="43"/>
      <c r="K281" s="44"/>
      <c r="L281" s="43"/>
    </row>
    <row r="282" spans="1:12" ht="15" x14ac:dyDescent="0.25">
      <c r="A282" s="23"/>
      <c r="B282" s="15"/>
      <c r="C282" s="11"/>
      <c r="D282" s="6"/>
      <c r="E282" s="42"/>
      <c r="F282" s="43"/>
      <c r="G282" s="43"/>
      <c r="H282" s="43"/>
      <c r="I282" s="43"/>
      <c r="J282" s="43"/>
      <c r="K282" s="44"/>
      <c r="L282" s="43"/>
    </row>
    <row r="283" spans="1:12" ht="15" x14ac:dyDescent="0.25">
      <c r="A283" s="23"/>
      <c r="B283" s="15"/>
      <c r="C283" s="11"/>
      <c r="D283" s="6"/>
      <c r="E283" s="42"/>
      <c r="F283" s="43"/>
      <c r="G283" s="43"/>
      <c r="H283" s="43"/>
      <c r="I283" s="43"/>
      <c r="J283" s="43"/>
      <c r="K283" s="44"/>
      <c r="L283" s="43"/>
    </row>
    <row r="284" spans="1:12" ht="15" x14ac:dyDescent="0.25">
      <c r="A284" s="24"/>
      <c r="B284" s="17"/>
      <c r="C284" s="8"/>
      <c r="D284" s="18"/>
      <c r="E284" s="9"/>
      <c r="F284" s="19"/>
      <c r="G284" s="19"/>
      <c r="H284" s="19"/>
      <c r="I284" s="19"/>
      <c r="J284" s="19"/>
      <c r="K284" s="25"/>
      <c r="L284" s="19"/>
    </row>
    <row r="285" spans="1:12" ht="15.75" customHeight="1" thickBot="1" x14ac:dyDescent="0.25">
      <c r="A285" s="29">
        <f>A266</f>
        <v>3</v>
      </c>
      <c r="B285" s="30">
        <f>B266</f>
        <v>4</v>
      </c>
      <c r="C285" s="86" t="s">
        <v>4</v>
      </c>
      <c r="D285" s="87"/>
      <c r="E285" s="31"/>
      <c r="F285" s="32">
        <f>F274+F284</f>
        <v>537</v>
      </c>
      <c r="G285" s="32">
        <f t="shared" ref="G285:J285" si="65">G274+G284</f>
        <v>19.41</v>
      </c>
      <c r="H285" s="32">
        <f t="shared" si="65"/>
        <v>24.28</v>
      </c>
      <c r="I285" s="32">
        <f t="shared" si="65"/>
        <v>77.98</v>
      </c>
      <c r="J285" s="32">
        <f t="shared" si="65"/>
        <v>604.91999999999996</v>
      </c>
      <c r="K285" s="32"/>
      <c r="L285" s="32">
        <f t="shared" ref="L285" si="66">L274+L284</f>
        <v>0</v>
      </c>
    </row>
    <row r="286" spans="1:12" ht="16.5" thickBot="1" x14ac:dyDescent="0.3">
      <c r="A286" s="20">
        <v>3</v>
      </c>
      <c r="B286" s="21">
        <v>5</v>
      </c>
      <c r="C286" s="22" t="s">
        <v>20</v>
      </c>
      <c r="D286" s="5" t="s">
        <v>21</v>
      </c>
      <c r="E286" s="58" t="s">
        <v>53</v>
      </c>
      <c r="F286" s="60" t="str">
        <f>"150"</f>
        <v>150</v>
      </c>
      <c r="G286" s="60">
        <v>5.3</v>
      </c>
      <c r="H286" s="60">
        <v>2.98</v>
      </c>
      <c r="I286" s="60">
        <v>34.11</v>
      </c>
      <c r="J286" s="60">
        <v>183.94</v>
      </c>
      <c r="K286" s="44"/>
      <c r="L286" s="51"/>
    </row>
    <row r="287" spans="1:12" ht="15.75" x14ac:dyDescent="0.25">
      <c r="A287" s="23"/>
      <c r="B287" s="15"/>
      <c r="C287" s="11"/>
      <c r="D287" s="5" t="s">
        <v>21</v>
      </c>
      <c r="E287" s="58" t="s">
        <v>39</v>
      </c>
      <c r="F287" s="60" t="str">
        <f>"90"</f>
        <v>90</v>
      </c>
      <c r="G287" s="60">
        <v>13.35</v>
      </c>
      <c r="H287" s="60">
        <v>11.19</v>
      </c>
      <c r="I287" s="60">
        <v>8.36</v>
      </c>
      <c r="J287" s="60">
        <v>187.82</v>
      </c>
      <c r="K287" s="41"/>
      <c r="L287" s="43"/>
    </row>
    <row r="288" spans="1:12" ht="15.75" x14ac:dyDescent="0.25">
      <c r="A288" s="23"/>
      <c r="B288" s="15"/>
      <c r="C288" s="11"/>
      <c r="D288" s="65" t="s">
        <v>24</v>
      </c>
      <c r="E288" s="58" t="s">
        <v>76</v>
      </c>
      <c r="F288" s="60" t="str">
        <f>"200"</f>
        <v>200</v>
      </c>
      <c r="G288" s="60">
        <v>0.1</v>
      </c>
      <c r="H288" s="60">
        <v>0.02</v>
      </c>
      <c r="I288" s="60">
        <v>14.74</v>
      </c>
      <c r="J288" s="60">
        <v>56.54</v>
      </c>
      <c r="K288" s="44"/>
      <c r="L288" s="43"/>
    </row>
    <row r="289" spans="1:12" ht="15.75" customHeight="1" x14ac:dyDescent="0.25">
      <c r="A289" s="23"/>
      <c r="B289" s="15"/>
      <c r="C289" s="11"/>
      <c r="D289" s="7" t="s">
        <v>22</v>
      </c>
      <c r="E289" s="58" t="s">
        <v>43</v>
      </c>
      <c r="F289" s="60">
        <v>60</v>
      </c>
      <c r="G289" s="60">
        <v>3.97</v>
      </c>
      <c r="H289" s="60">
        <v>0.39</v>
      </c>
      <c r="I289" s="60">
        <v>28.14</v>
      </c>
      <c r="J289" s="60">
        <v>134.34</v>
      </c>
      <c r="K289" s="44"/>
      <c r="L289" s="43"/>
    </row>
    <row r="290" spans="1:12" ht="15.75" x14ac:dyDescent="0.25">
      <c r="A290" s="23"/>
      <c r="B290" s="15"/>
      <c r="C290" s="11"/>
      <c r="D290" s="65"/>
      <c r="E290" s="71"/>
      <c r="F290" s="72"/>
      <c r="G290" s="72"/>
      <c r="H290" s="43"/>
      <c r="I290" s="43"/>
      <c r="J290" s="43"/>
      <c r="K290" s="44"/>
      <c r="L290" s="43"/>
    </row>
    <row r="291" spans="1:12" ht="15" x14ac:dyDescent="0.25">
      <c r="A291" s="23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23"/>
      <c r="B292" s="15"/>
      <c r="C292" s="11"/>
      <c r="D292" s="6"/>
      <c r="E292" s="42"/>
      <c r="F292" s="43"/>
      <c r="G292" s="43"/>
      <c r="H292" s="43"/>
      <c r="I292" s="43"/>
      <c r="J292" s="43"/>
      <c r="K292" s="44"/>
      <c r="L292" s="43"/>
    </row>
    <row r="293" spans="1:12" ht="15" x14ac:dyDescent="0.25">
      <c r="A293" s="23"/>
      <c r="B293" s="15"/>
      <c r="C293" s="11"/>
      <c r="D293" s="6"/>
      <c r="E293" s="42"/>
      <c r="F293" s="43"/>
      <c r="G293" s="43"/>
      <c r="H293" s="43"/>
      <c r="I293" s="43"/>
      <c r="J293" s="43"/>
      <c r="K293" s="44"/>
      <c r="L293" s="43"/>
    </row>
    <row r="294" spans="1:12" ht="15" x14ac:dyDescent="0.25">
      <c r="A294" s="24"/>
      <c r="B294" s="17"/>
      <c r="C294" s="8"/>
      <c r="D294" s="18" t="s">
        <v>25</v>
      </c>
      <c r="E294" s="9"/>
      <c r="F294" s="19">
        <v>500</v>
      </c>
      <c r="G294" s="19">
        <f t="shared" ref="G294:J294" si="67">SUM(G286:G293)</f>
        <v>22.72</v>
      </c>
      <c r="H294" s="19">
        <f t="shared" si="67"/>
        <v>14.58</v>
      </c>
      <c r="I294" s="19">
        <f t="shared" si="67"/>
        <v>85.35</v>
      </c>
      <c r="J294" s="19">
        <f t="shared" si="67"/>
        <v>562.64</v>
      </c>
      <c r="K294" s="25"/>
      <c r="L294" s="19">
        <f t="shared" ref="L294" si="68">SUM(L286:L293)</f>
        <v>0</v>
      </c>
    </row>
    <row r="295" spans="1:12" ht="15" x14ac:dyDescent="0.25">
      <c r="A295" s="26"/>
      <c r="B295" s="13"/>
      <c r="C295" s="10"/>
      <c r="D295" s="7"/>
      <c r="E295" s="42"/>
      <c r="F295" s="43"/>
      <c r="G295" s="43"/>
      <c r="H295" s="43"/>
      <c r="I295" s="43"/>
      <c r="J295" s="43"/>
      <c r="K295" s="44"/>
      <c r="L295" s="43"/>
    </row>
    <row r="296" spans="1:12" ht="15" x14ac:dyDescent="0.25">
      <c r="A296" s="23"/>
      <c r="B296" s="15"/>
      <c r="C296" s="11"/>
      <c r="D296" s="7"/>
      <c r="E296" s="42"/>
      <c r="F296" s="43"/>
      <c r="G296" s="43"/>
      <c r="H296" s="43"/>
      <c r="I296" s="43"/>
      <c r="J296" s="43"/>
      <c r="K296" s="44"/>
      <c r="L296" s="43"/>
    </row>
    <row r="297" spans="1:12" ht="15" x14ac:dyDescent="0.25">
      <c r="A297" s="23"/>
      <c r="B297" s="15"/>
      <c r="C297" s="11"/>
      <c r="D297" s="7"/>
      <c r="E297" s="42"/>
      <c r="F297" s="43"/>
      <c r="G297" s="43"/>
      <c r="H297" s="43"/>
      <c r="I297" s="43"/>
      <c r="J297" s="43"/>
      <c r="K297" s="44"/>
      <c r="L297" s="43"/>
    </row>
    <row r="298" spans="1:12" ht="15" x14ac:dyDescent="0.25">
      <c r="A298" s="23"/>
      <c r="B298" s="15"/>
      <c r="C298" s="11"/>
      <c r="D298" s="7"/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7"/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3"/>
      <c r="B303" s="15"/>
      <c r="C303" s="11"/>
      <c r="D303" s="6"/>
      <c r="E303" s="42"/>
      <c r="F303" s="43"/>
      <c r="G303" s="43"/>
      <c r="H303" s="43"/>
      <c r="I303" s="43"/>
      <c r="J303" s="43"/>
      <c r="K303" s="44"/>
      <c r="L303" s="43"/>
    </row>
    <row r="304" spans="1:12" ht="15" x14ac:dyDescent="0.25">
      <c r="A304" s="24"/>
      <c r="B304" s="17"/>
      <c r="C304" s="8"/>
      <c r="D304" s="18"/>
      <c r="E304" s="9"/>
      <c r="F304" s="19"/>
      <c r="G304" s="19"/>
      <c r="H304" s="19"/>
      <c r="I304" s="19"/>
      <c r="J304" s="19"/>
      <c r="K304" s="25"/>
      <c r="L304" s="19"/>
    </row>
    <row r="305" spans="1:12" ht="15.75" customHeight="1" thickBot="1" x14ac:dyDescent="0.25">
      <c r="A305" s="29">
        <f>A286</f>
        <v>3</v>
      </c>
      <c r="B305" s="30">
        <f>B286</f>
        <v>5</v>
      </c>
      <c r="C305" s="86" t="s">
        <v>4</v>
      </c>
      <c r="D305" s="87"/>
      <c r="E305" s="31"/>
      <c r="F305" s="32">
        <f>F294+F304</f>
        <v>500</v>
      </c>
      <c r="G305" s="32">
        <f t="shared" ref="G305:J305" si="69">G294+G304</f>
        <v>22.72</v>
      </c>
      <c r="H305" s="32">
        <f t="shared" si="69"/>
        <v>14.58</v>
      </c>
      <c r="I305" s="32">
        <f t="shared" si="69"/>
        <v>85.35</v>
      </c>
      <c r="J305" s="32">
        <f t="shared" si="69"/>
        <v>562.64</v>
      </c>
      <c r="K305" s="32"/>
      <c r="L305" s="32">
        <f t="shared" ref="L305" si="70">L294+L304</f>
        <v>0</v>
      </c>
    </row>
    <row r="306" spans="1:12" ht="16.5" thickBot="1" x14ac:dyDescent="0.3">
      <c r="A306" s="20">
        <v>4</v>
      </c>
      <c r="B306" s="21">
        <v>1</v>
      </c>
      <c r="C306" s="22" t="s">
        <v>20</v>
      </c>
      <c r="D306" s="5" t="s">
        <v>21</v>
      </c>
      <c r="E306" s="69" t="s">
        <v>59</v>
      </c>
      <c r="F306" s="70" t="s">
        <v>74</v>
      </c>
      <c r="G306" s="70">
        <v>6.53</v>
      </c>
      <c r="H306" s="60">
        <v>5.97</v>
      </c>
      <c r="I306" s="60">
        <v>32.549999999999997</v>
      </c>
      <c r="J306" s="60">
        <v>208.44</v>
      </c>
      <c r="K306" s="44"/>
      <c r="L306" s="40"/>
    </row>
    <row r="307" spans="1:12" ht="15.75" x14ac:dyDescent="0.25">
      <c r="A307" s="23"/>
      <c r="B307" s="15"/>
      <c r="C307" s="11"/>
      <c r="D307" s="5" t="s">
        <v>24</v>
      </c>
      <c r="E307" s="69" t="s">
        <v>33</v>
      </c>
      <c r="F307" s="74" t="str">
        <f>"200"</f>
        <v>200</v>
      </c>
      <c r="G307" s="75">
        <v>2.84</v>
      </c>
      <c r="H307" s="60">
        <v>3.19</v>
      </c>
      <c r="I307" s="60">
        <v>14.83</v>
      </c>
      <c r="J307" s="60">
        <v>95.89</v>
      </c>
      <c r="K307" s="41"/>
      <c r="L307" s="43"/>
    </row>
    <row r="308" spans="1:12" ht="15.75" x14ac:dyDescent="0.25">
      <c r="A308" s="23"/>
      <c r="B308" s="15"/>
      <c r="C308" s="11"/>
      <c r="D308" s="73" t="s">
        <v>22</v>
      </c>
      <c r="E308" s="69" t="s">
        <v>43</v>
      </c>
      <c r="F308" s="74" t="str">
        <f>"45"</f>
        <v>45</v>
      </c>
      <c r="G308" s="61">
        <v>2.0499999999999998</v>
      </c>
      <c r="H308" s="61">
        <v>0.2</v>
      </c>
      <c r="I308" s="61">
        <v>14.54</v>
      </c>
      <c r="J308" s="61">
        <v>69.400000000000006</v>
      </c>
      <c r="K308" s="44"/>
      <c r="L308" s="43"/>
    </row>
    <row r="309" spans="1:12" ht="15.75" x14ac:dyDescent="0.25">
      <c r="A309" s="23"/>
      <c r="B309" s="15"/>
      <c r="C309" s="11"/>
      <c r="D309" s="7" t="s">
        <v>75</v>
      </c>
      <c r="E309" s="71" t="s">
        <v>64</v>
      </c>
      <c r="F309" s="76" t="str">
        <f>"85"</f>
        <v>85</v>
      </c>
      <c r="G309" s="77">
        <v>6.76</v>
      </c>
      <c r="H309" s="60">
        <v>9.5399999999999991</v>
      </c>
      <c r="I309" s="60">
        <v>47.22</v>
      </c>
      <c r="J309" s="60">
        <v>299.45</v>
      </c>
      <c r="K309" s="44"/>
      <c r="L309" s="43"/>
    </row>
    <row r="310" spans="1:12" ht="15.75" x14ac:dyDescent="0.25">
      <c r="A310" s="23"/>
      <c r="B310" s="15"/>
      <c r="C310" s="11"/>
      <c r="D310" s="65"/>
      <c r="E310" s="59"/>
      <c r="F310" s="61"/>
      <c r="G310" s="61"/>
      <c r="H310" s="61"/>
      <c r="I310" s="61"/>
      <c r="J310" s="61"/>
      <c r="K310" s="44"/>
      <c r="L310" s="43"/>
    </row>
    <row r="311" spans="1:12" ht="15" x14ac:dyDescent="0.25">
      <c r="A311" s="23"/>
      <c r="B311" s="15"/>
      <c r="C311" s="11"/>
      <c r="D311" s="6"/>
      <c r="E311" s="42"/>
      <c r="F311" s="43"/>
      <c r="G311" s="43"/>
      <c r="H311" s="43"/>
      <c r="I311" s="43"/>
      <c r="J311" s="43"/>
      <c r="K311" s="44"/>
      <c r="L311" s="43"/>
    </row>
    <row r="312" spans="1:12" ht="15" x14ac:dyDescent="0.25">
      <c r="A312" s="23"/>
      <c r="B312" s="15"/>
      <c r="C312" s="11"/>
      <c r="D312" s="6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6"/>
      <c r="E313" s="42"/>
      <c r="F313" s="43"/>
      <c r="G313" s="43"/>
      <c r="H313" s="43"/>
      <c r="I313" s="43"/>
      <c r="J313" s="43"/>
      <c r="K313" s="44"/>
      <c r="L313" s="43"/>
    </row>
    <row r="314" spans="1:12" ht="15.75" thickBot="1" x14ac:dyDescent="0.3">
      <c r="A314" s="24"/>
      <c r="B314" s="17"/>
      <c r="C314" s="8"/>
      <c r="D314" s="18" t="s">
        <v>25</v>
      </c>
      <c r="E314" s="9"/>
      <c r="F314" s="19">
        <v>512</v>
      </c>
      <c r="G314" s="19">
        <f t="shared" ref="G314:J314" si="71">SUM(G306:G313)</f>
        <v>18.18</v>
      </c>
      <c r="H314" s="19">
        <f t="shared" si="71"/>
        <v>18.899999999999999</v>
      </c>
      <c r="I314" s="19">
        <f t="shared" si="71"/>
        <v>109.13999999999999</v>
      </c>
      <c r="J314" s="19">
        <f t="shared" si="71"/>
        <v>673.18000000000006</v>
      </c>
      <c r="K314" s="25"/>
      <c r="L314" s="19">
        <f t="shared" ref="L314" si="72">SUM(L306:L313)</f>
        <v>0</v>
      </c>
    </row>
    <row r="315" spans="1:12" ht="16.5" thickBot="1" x14ac:dyDescent="0.3">
      <c r="A315" s="62">
        <v>4</v>
      </c>
      <c r="B315" s="63">
        <v>2</v>
      </c>
      <c r="C315" s="22" t="s">
        <v>20</v>
      </c>
      <c r="D315" s="5" t="s">
        <v>21</v>
      </c>
      <c r="E315" s="58" t="s">
        <v>55</v>
      </c>
      <c r="F315" s="60" t="str">
        <f>"150"</f>
        <v>150</v>
      </c>
      <c r="G315" s="60">
        <v>3.11</v>
      </c>
      <c r="H315" s="60">
        <v>3.67</v>
      </c>
      <c r="I315" s="60">
        <v>22.07</v>
      </c>
      <c r="J315" s="60">
        <v>132.58000000000001</v>
      </c>
      <c r="K315" s="44"/>
      <c r="L315" s="40"/>
    </row>
    <row r="316" spans="1:12" ht="16.5" thickBot="1" x14ac:dyDescent="0.3">
      <c r="A316" s="23"/>
      <c r="B316" s="15"/>
      <c r="C316" s="11"/>
      <c r="D316" s="5" t="s">
        <v>21</v>
      </c>
      <c r="E316" s="58" t="s">
        <v>77</v>
      </c>
      <c r="F316" s="60" t="str">
        <f>"90"</f>
        <v>90</v>
      </c>
      <c r="G316" s="60">
        <v>13.44</v>
      </c>
      <c r="H316" s="60">
        <v>11.79</v>
      </c>
      <c r="I316" s="60">
        <v>13.34</v>
      </c>
      <c r="J316" s="60">
        <v>212.8</v>
      </c>
      <c r="K316" s="44"/>
      <c r="L316" s="43"/>
    </row>
    <row r="317" spans="1:12" ht="15.75" x14ac:dyDescent="0.25">
      <c r="A317" s="23"/>
      <c r="B317" s="15"/>
      <c r="C317" s="11"/>
      <c r="D317" s="66" t="s">
        <v>24</v>
      </c>
      <c r="E317" s="58" t="s">
        <v>56</v>
      </c>
      <c r="F317" s="60" t="str">
        <f>"200"</f>
        <v>200</v>
      </c>
      <c r="G317" s="60">
        <v>1.02</v>
      </c>
      <c r="H317" s="60">
        <v>0.06</v>
      </c>
      <c r="I317" s="60">
        <v>23.18</v>
      </c>
      <c r="J317" s="60">
        <v>87.59</v>
      </c>
      <c r="K317" s="41"/>
      <c r="L317" s="43"/>
    </row>
    <row r="318" spans="1:12" ht="15.75" x14ac:dyDescent="0.25">
      <c r="A318" s="23"/>
      <c r="B318" s="15"/>
      <c r="C318" s="11"/>
      <c r="D318" s="7" t="s">
        <v>22</v>
      </c>
      <c r="E318" s="59" t="s">
        <v>43</v>
      </c>
      <c r="F318" s="61" t="str">
        <f>"31"</f>
        <v>31</v>
      </c>
      <c r="G318" s="61">
        <v>2.0499999999999998</v>
      </c>
      <c r="H318" s="61">
        <v>0.2</v>
      </c>
      <c r="I318" s="61">
        <v>14.54</v>
      </c>
      <c r="J318" s="61">
        <v>69.400000000000006</v>
      </c>
      <c r="K318" s="44"/>
      <c r="L318" s="43"/>
    </row>
    <row r="319" spans="1:12" ht="31.5" x14ac:dyDescent="0.25">
      <c r="A319" s="23"/>
      <c r="B319" s="15"/>
      <c r="C319" s="11"/>
      <c r="D319" s="7" t="s">
        <v>23</v>
      </c>
      <c r="E319" s="59" t="s">
        <v>79</v>
      </c>
      <c r="F319" s="61">
        <v>60</v>
      </c>
      <c r="G319" s="61">
        <v>0.6</v>
      </c>
      <c r="H319" s="61">
        <v>3.6</v>
      </c>
      <c r="I319" s="61">
        <v>6.84</v>
      </c>
      <c r="J319" s="61">
        <v>59.38</v>
      </c>
      <c r="K319" s="44"/>
      <c r="L319" s="43"/>
    </row>
    <row r="320" spans="1:12" ht="15" x14ac:dyDescent="0.25">
      <c r="A320" s="23"/>
      <c r="B320" s="15"/>
      <c r="C320" s="11"/>
      <c r="D320" s="7"/>
      <c r="E320" s="42"/>
      <c r="F320" s="43"/>
      <c r="G320" s="43"/>
      <c r="H320" s="43"/>
      <c r="I320" s="43"/>
      <c r="J320" s="43"/>
      <c r="K320" s="44"/>
      <c r="L320" s="43"/>
    </row>
    <row r="321" spans="1:12" ht="15.75" thickBot="1" x14ac:dyDescent="0.3">
      <c r="A321" s="23"/>
      <c r="B321" s="15"/>
      <c r="C321" s="11"/>
      <c r="D321" s="6"/>
      <c r="E321" s="42"/>
      <c r="F321" s="43"/>
      <c r="G321" s="43"/>
      <c r="H321" s="43"/>
      <c r="I321" s="43"/>
      <c r="J321" s="43"/>
      <c r="K321" s="44"/>
      <c r="L321" s="43"/>
    </row>
    <row r="322" spans="1:12" ht="15" x14ac:dyDescent="0.25">
      <c r="A322" s="23"/>
      <c r="B322" s="15"/>
      <c r="C322" s="11"/>
      <c r="D322" s="6"/>
      <c r="E322" s="39"/>
      <c r="F322" s="40"/>
      <c r="G322" s="40"/>
      <c r="H322" s="40"/>
      <c r="I322" s="40"/>
      <c r="J322" s="40"/>
      <c r="K322" s="41"/>
      <c r="L322" s="43"/>
    </row>
    <row r="323" spans="1:12" ht="15" x14ac:dyDescent="0.25">
      <c r="A323" s="23"/>
      <c r="B323" s="15"/>
      <c r="C323" s="11"/>
      <c r="D323" s="6"/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24"/>
      <c r="B324" s="17"/>
      <c r="C324" s="8"/>
      <c r="D324" s="18" t="s">
        <v>25</v>
      </c>
      <c r="E324" s="9"/>
      <c r="F324" s="19">
        <v>531</v>
      </c>
      <c r="G324" s="19">
        <f t="shared" ref="G324:J324" si="73">SUM(G315:G323)</f>
        <v>20.220000000000002</v>
      </c>
      <c r="H324" s="19">
        <f t="shared" si="73"/>
        <v>19.32</v>
      </c>
      <c r="I324" s="19">
        <f t="shared" si="73"/>
        <v>79.97</v>
      </c>
      <c r="J324" s="19">
        <f t="shared" si="73"/>
        <v>561.75</v>
      </c>
      <c r="K324" s="25"/>
      <c r="L324" s="19">
        <f t="shared" ref="L324" si="74">SUM(L315:L323)</f>
        <v>0</v>
      </c>
    </row>
    <row r="325" spans="1:12" ht="15.75" customHeight="1" x14ac:dyDescent="0.25">
      <c r="A325" s="26"/>
      <c r="B325" s="13"/>
      <c r="C325" s="10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3"/>
      <c r="B326" s="15"/>
      <c r="C326" s="11"/>
      <c r="D326" s="7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23"/>
      <c r="B327" s="15"/>
      <c r="C327" s="11"/>
      <c r="D327" s="7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3"/>
      <c r="B328" s="15"/>
      <c r="C328" s="11"/>
      <c r="D328" s="7"/>
      <c r="E328" s="42"/>
      <c r="F328" s="43"/>
      <c r="G328" s="43"/>
      <c r="H328" s="43"/>
      <c r="I328" s="43"/>
      <c r="J328" s="43"/>
      <c r="K328" s="44"/>
      <c r="L328" s="43"/>
    </row>
    <row r="329" spans="1:12" ht="15" x14ac:dyDescent="0.25">
      <c r="A329" s="23"/>
      <c r="B329" s="15"/>
      <c r="C329" s="11"/>
      <c r="D329" s="7"/>
      <c r="E329" s="42"/>
      <c r="F329" s="43"/>
      <c r="G329" s="43"/>
      <c r="H329" s="43"/>
      <c r="I329" s="43"/>
      <c r="J329" s="43"/>
      <c r="K329" s="44"/>
      <c r="L329" s="43"/>
    </row>
    <row r="330" spans="1:12" ht="15" x14ac:dyDescent="0.25">
      <c r="A330" s="23"/>
      <c r="B330" s="15"/>
      <c r="C330" s="11"/>
      <c r="D330" s="7"/>
      <c r="E330" s="42"/>
      <c r="F330" s="43"/>
      <c r="G330" s="43"/>
      <c r="H330" s="43"/>
      <c r="I330" s="43"/>
      <c r="J330" s="43"/>
      <c r="K330" s="44"/>
      <c r="L330" s="43"/>
    </row>
    <row r="331" spans="1:12" ht="15" x14ac:dyDescent="0.25">
      <c r="A331" s="23"/>
      <c r="B331" s="15"/>
      <c r="C331" s="11"/>
      <c r="D331" s="7"/>
      <c r="E331" s="42"/>
      <c r="F331" s="43"/>
      <c r="G331" s="43"/>
      <c r="H331" s="43"/>
      <c r="I331" s="43"/>
      <c r="J331" s="43"/>
      <c r="K331" s="44"/>
      <c r="L331" s="43"/>
    </row>
    <row r="332" spans="1:12" ht="15" x14ac:dyDescent="0.25">
      <c r="A332" s="23"/>
      <c r="B332" s="15"/>
      <c r="C332" s="11"/>
      <c r="D332" s="6"/>
      <c r="E332" s="42"/>
      <c r="F332" s="43"/>
      <c r="G332" s="43"/>
      <c r="H332" s="43"/>
      <c r="I332" s="43"/>
      <c r="J332" s="43"/>
      <c r="K332" s="44"/>
      <c r="L332" s="43"/>
    </row>
    <row r="333" spans="1:12" ht="15" x14ac:dyDescent="0.25">
      <c r="A333" s="23"/>
      <c r="B333" s="15"/>
      <c r="C333" s="11"/>
      <c r="D333" s="6"/>
      <c r="E333" s="42"/>
      <c r="F333" s="43"/>
      <c r="G333" s="43"/>
      <c r="H333" s="43"/>
      <c r="I333" s="43"/>
      <c r="J333" s="43"/>
      <c r="K333" s="44"/>
      <c r="L333" s="43"/>
    </row>
    <row r="334" spans="1:12" ht="15.75" customHeight="1" x14ac:dyDescent="0.25">
      <c r="A334" s="24"/>
      <c r="B334" s="17"/>
      <c r="C334" s="8"/>
      <c r="D334" s="18" t="s">
        <v>25</v>
      </c>
      <c r="E334" s="9"/>
      <c r="F334" s="19">
        <v>531</v>
      </c>
      <c r="G334" s="19">
        <f t="shared" ref="G334:J334" si="75">SUM(G325:G333)</f>
        <v>0</v>
      </c>
      <c r="H334" s="19">
        <f t="shared" si="75"/>
        <v>0</v>
      </c>
      <c r="I334" s="19">
        <f t="shared" si="75"/>
        <v>0</v>
      </c>
      <c r="J334" s="19">
        <f t="shared" si="75"/>
        <v>0</v>
      </c>
      <c r="K334" s="25"/>
      <c r="L334" s="19">
        <f t="shared" ref="L334" si="76">SUM(L325:L333)</f>
        <v>0</v>
      </c>
    </row>
    <row r="335" spans="1:12" ht="13.5" customHeight="1" thickBot="1" x14ac:dyDescent="0.25">
      <c r="A335" s="29">
        <f>A315</f>
        <v>4</v>
      </c>
      <c r="B335" s="30">
        <f>B315</f>
        <v>2</v>
      </c>
      <c r="C335" s="86" t="s">
        <v>4</v>
      </c>
      <c r="D335" s="87"/>
      <c r="E335" s="31"/>
      <c r="F335" s="32">
        <f>F324+F334</f>
        <v>1062</v>
      </c>
      <c r="G335" s="32">
        <f t="shared" ref="G335:J335" si="77">G324+G334</f>
        <v>20.220000000000002</v>
      </c>
      <c r="H335" s="32">
        <f t="shared" si="77"/>
        <v>19.32</v>
      </c>
      <c r="I335" s="32">
        <f t="shared" si="77"/>
        <v>79.97</v>
      </c>
      <c r="J335" s="32">
        <f t="shared" si="77"/>
        <v>561.75</v>
      </c>
      <c r="K335" s="32"/>
      <c r="L335" s="32">
        <f t="shared" ref="L335" si="78">L324+L334</f>
        <v>0</v>
      </c>
    </row>
    <row r="336" spans="1:12" ht="16.5" thickBot="1" x14ac:dyDescent="0.3">
      <c r="A336" s="14">
        <v>4</v>
      </c>
      <c r="B336" s="15">
        <v>3</v>
      </c>
      <c r="C336" s="22" t="s">
        <v>20</v>
      </c>
      <c r="D336" s="5" t="s">
        <v>21</v>
      </c>
      <c r="E336" s="58" t="s">
        <v>66</v>
      </c>
      <c r="F336" s="60" t="str">
        <f>"150"</f>
        <v>150</v>
      </c>
      <c r="G336" s="60">
        <v>14.66</v>
      </c>
      <c r="H336" s="60">
        <v>21.25</v>
      </c>
      <c r="I336" s="60">
        <v>2.64</v>
      </c>
      <c r="J336" s="60">
        <v>260.01</v>
      </c>
      <c r="K336" s="44"/>
      <c r="L336" s="40"/>
    </row>
    <row r="337" spans="1:12" ht="16.5" thickBot="1" x14ac:dyDescent="0.3">
      <c r="A337" s="14"/>
      <c r="B337" s="15"/>
      <c r="C337" s="11"/>
      <c r="D337" s="66" t="s">
        <v>24</v>
      </c>
      <c r="E337" s="58" t="s">
        <v>56</v>
      </c>
      <c r="F337" s="60" t="str">
        <f>"200"</f>
        <v>200</v>
      </c>
      <c r="G337" s="60">
        <v>1.02</v>
      </c>
      <c r="H337" s="60">
        <v>0.06</v>
      </c>
      <c r="I337" s="60">
        <v>23.18</v>
      </c>
      <c r="J337" s="60">
        <v>87.59</v>
      </c>
      <c r="K337" s="44"/>
      <c r="L337" s="43"/>
    </row>
    <row r="338" spans="1:12" ht="15.75" x14ac:dyDescent="0.25">
      <c r="A338" s="14"/>
      <c r="B338" s="15"/>
      <c r="C338" s="11"/>
      <c r="D338" s="65" t="s">
        <v>22</v>
      </c>
      <c r="E338" s="59" t="s">
        <v>43</v>
      </c>
      <c r="F338" s="61" t="str">
        <f>"31"</f>
        <v>31</v>
      </c>
      <c r="G338" s="61">
        <v>2.0499999999999998</v>
      </c>
      <c r="H338" s="61">
        <v>0.2</v>
      </c>
      <c r="I338" s="61">
        <v>14.54</v>
      </c>
      <c r="J338" s="61">
        <v>69.400000000000006</v>
      </c>
      <c r="K338" s="41"/>
      <c r="L338" s="43"/>
    </row>
    <row r="339" spans="1:12" ht="15.75" x14ac:dyDescent="0.25">
      <c r="A339" s="14"/>
      <c r="B339" s="15"/>
      <c r="C339" s="11"/>
      <c r="D339" s="79" t="s">
        <v>80</v>
      </c>
      <c r="E339" s="59" t="s">
        <v>80</v>
      </c>
      <c r="F339" s="80">
        <v>125</v>
      </c>
      <c r="G339" s="61">
        <v>6.07</v>
      </c>
      <c r="H339" s="61">
        <v>5.52</v>
      </c>
      <c r="I339" s="61">
        <v>46.13</v>
      </c>
      <c r="J339" s="61">
        <v>255.17</v>
      </c>
      <c r="K339" s="44"/>
      <c r="L339" s="43"/>
    </row>
    <row r="340" spans="1:12" ht="15.75" x14ac:dyDescent="0.25">
      <c r="A340" s="14"/>
      <c r="B340" s="15"/>
      <c r="C340" s="11"/>
      <c r="D340" s="65"/>
      <c r="E340" s="59"/>
      <c r="F340" s="61"/>
      <c r="G340" s="61"/>
      <c r="H340" s="61"/>
      <c r="I340" s="61"/>
      <c r="J340" s="61"/>
      <c r="K340" s="44"/>
      <c r="L340" s="43"/>
    </row>
    <row r="341" spans="1:12" ht="15" x14ac:dyDescent="0.25">
      <c r="A341" s="14"/>
      <c r="B341" s="15"/>
      <c r="C341" s="11"/>
      <c r="D341" s="6"/>
      <c r="E341" s="42"/>
      <c r="F341" s="43"/>
      <c r="G341" s="43"/>
      <c r="H341" s="43"/>
      <c r="I341" s="43"/>
      <c r="J341" s="43"/>
      <c r="K341" s="44"/>
      <c r="L341" s="43"/>
    </row>
    <row r="342" spans="1:12" ht="15" x14ac:dyDescent="0.25">
      <c r="A342" s="14"/>
      <c r="B342" s="15"/>
      <c r="C342" s="11"/>
      <c r="D342" s="6"/>
      <c r="E342" s="42"/>
      <c r="F342" s="43"/>
      <c r="G342" s="43"/>
      <c r="H342" s="43"/>
      <c r="I342" s="43"/>
      <c r="J342" s="43"/>
      <c r="K342" s="44"/>
      <c r="L342" s="43"/>
    </row>
    <row r="343" spans="1:12" ht="15" x14ac:dyDescent="0.25">
      <c r="A343" s="14"/>
      <c r="B343" s="15"/>
      <c r="C343" s="11"/>
      <c r="D343" s="6"/>
      <c r="E343" s="42"/>
      <c r="F343" s="43"/>
      <c r="G343" s="43"/>
      <c r="H343" s="43"/>
      <c r="I343" s="43"/>
      <c r="J343" s="43"/>
      <c r="K343" s="44"/>
      <c r="L343" s="43"/>
    </row>
    <row r="344" spans="1:12" ht="15" x14ac:dyDescent="0.25">
      <c r="A344" s="16"/>
      <c r="B344" s="17"/>
      <c r="C344" s="8"/>
      <c r="D344" s="18" t="s">
        <v>25</v>
      </c>
      <c r="E344" s="9"/>
      <c r="F344" s="19">
        <v>531</v>
      </c>
      <c r="G344" s="19">
        <f>SUM(G336:G343)</f>
        <v>23.8</v>
      </c>
      <c r="H344" s="19">
        <f>SUM(H336:H343)</f>
        <v>27.029999999999998</v>
      </c>
      <c r="I344" s="19">
        <f>SUM(I336:I343)</f>
        <v>86.490000000000009</v>
      </c>
      <c r="J344" s="19">
        <f>SUM(J336:J343)</f>
        <v>672.17</v>
      </c>
      <c r="K344" s="25"/>
      <c r="L344" s="19">
        <f>SUM(L336:L343)</f>
        <v>0</v>
      </c>
    </row>
    <row r="345" spans="1:12" ht="15" x14ac:dyDescent="0.25">
      <c r="A345" s="13"/>
      <c r="B345" s="13"/>
      <c r="C345" s="10"/>
      <c r="D345" s="7"/>
      <c r="E345" s="42"/>
      <c r="F345" s="43"/>
      <c r="G345" s="43"/>
      <c r="H345" s="43"/>
      <c r="I345" s="43"/>
      <c r="J345" s="43"/>
      <c r="K345" s="44"/>
      <c r="L345" s="43"/>
    </row>
    <row r="346" spans="1:12" ht="15" x14ac:dyDescent="0.25">
      <c r="A346" s="14"/>
      <c r="B346" s="15"/>
      <c r="C346" s="11"/>
      <c r="D346" s="7"/>
      <c r="E346" s="42"/>
      <c r="F346" s="43"/>
      <c r="G346" s="43"/>
      <c r="H346" s="43"/>
      <c r="I346" s="43"/>
      <c r="J346" s="43"/>
      <c r="K346" s="44"/>
      <c r="L346" s="43"/>
    </row>
    <row r="347" spans="1:12" ht="15" x14ac:dyDescent="0.25">
      <c r="A347" s="14"/>
      <c r="B347" s="15"/>
      <c r="C347" s="11"/>
      <c r="D347" s="7"/>
      <c r="E347" s="42"/>
      <c r="F347" s="43"/>
      <c r="G347" s="43"/>
      <c r="H347" s="43"/>
      <c r="I347" s="43"/>
      <c r="J347" s="43"/>
      <c r="K347" s="44"/>
      <c r="L347" s="43"/>
    </row>
    <row r="348" spans="1:12" ht="15" x14ac:dyDescent="0.25">
      <c r="A348" s="14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 x14ac:dyDescent="0.25">
      <c r="A349" s="14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 x14ac:dyDescent="0.25">
      <c r="A350" s="14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14"/>
      <c r="B351" s="15"/>
      <c r="C351" s="11"/>
      <c r="D351" s="7"/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14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" x14ac:dyDescent="0.25">
      <c r="A353" s="14"/>
      <c r="B353" s="15"/>
      <c r="C353" s="11"/>
      <c r="D353" s="6"/>
      <c r="E353" s="42"/>
      <c r="F353" s="43"/>
      <c r="G353" s="43"/>
      <c r="H353" s="43"/>
      <c r="I353" s="43"/>
      <c r="J353" s="43"/>
      <c r="K353" s="44"/>
      <c r="L353" s="43"/>
    </row>
    <row r="354" spans="1:12" ht="15" x14ac:dyDescent="0.25">
      <c r="A354" s="16"/>
      <c r="B354" s="17"/>
      <c r="C354" s="8"/>
      <c r="D354" s="18"/>
      <c r="E354" s="9"/>
      <c r="F354" s="19"/>
      <c r="G354" s="19"/>
      <c r="H354" s="19"/>
      <c r="I354" s="19"/>
      <c r="J354" s="19"/>
      <c r="K354" s="25"/>
      <c r="L354" s="19"/>
    </row>
    <row r="355" spans="1:12" ht="15.75" customHeight="1" thickBot="1" x14ac:dyDescent="0.25">
      <c r="A355" s="33">
        <f>A336</f>
        <v>4</v>
      </c>
      <c r="B355" s="33">
        <f>B336</f>
        <v>3</v>
      </c>
      <c r="C355" s="86" t="s">
        <v>4</v>
      </c>
      <c r="D355" s="87"/>
      <c r="E355" s="31"/>
      <c r="F355" s="32">
        <f>F344+F354</f>
        <v>531</v>
      </c>
      <c r="G355" s="32">
        <f t="shared" ref="G355" si="79">G344+G354</f>
        <v>23.8</v>
      </c>
      <c r="H355" s="32">
        <f t="shared" ref="H355" si="80">H344+H354</f>
        <v>27.029999999999998</v>
      </c>
      <c r="I355" s="32">
        <f t="shared" ref="I355" si="81">I344+I354</f>
        <v>86.490000000000009</v>
      </c>
      <c r="J355" s="32">
        <f t="shared" ref="J355:L355" si="82">J344+J354</f>
        <v>672.17</v>
      </c>
      <c r="K355" s="32"/>
      <c r="L355" s="32">
        <f t="shared" si="82"/>
        <v>0</v>
      </c>
    </row>
    <row r="356" spans="1:12" ht="16.5" thickBot="1" x14ac:dyDescent="0.3">
      <c r="A356" s="20">
        <v>4</v>
      </c>
      <c r="B356" s="21">
        <v>4</v>
      </c>
      <c r="C356" s="22" t="s">
        <v>20</v>
      </c>
      <c r="D356" s="5" t="s">
        <v>21</v>
      </c>
      <c r="E356" s="69" t="s">
        <v>87</v>
      </c>
      <c r="F356" s="60" t="str">
        <f>"150"</f>
        <v>150</v>
      </c>
      <c r="G356" s="60">
        <v>4.16</v>
      </c>
      <c r="H356" s="60">
        <v>5.89</v>
      </c>
      <c r="I356" s="60">
        <v>37.69</v>
      </c>
      <c r="J356" s="60">
        <v>220.93</v>
      </c>
      <c r="K356" s="44"/>
      <c r="L356" s="40"/>
    </row>
    <row r="357" spans="1:12" ht="16.5" thickBot="1" x14ac:dyDescent="0.3">
      <c r="A357" s="23"/>
      <c r="B357" s="15"/>
      <c r="C357" s="11"/>
      <c r="D357" s="5" t="s">
        <v>21</v>
      </c>
      <c r="E357" s="58" t="s">
        <v>65</v>
      </c>
      <c r="F357" s="60" t="str">
        <f>"90"</f>
        <v>90</v>
      </c>
      <c r="G357" s="60">
        <v>11.14</v>
      </c>
      <c r="H357" s="60">
        <v>29.38</v>
      </c>
      <c r="I357" s="60">
        <v>4.83</v>
      </c>
      <c r="J357" s="60">
        <v>327.3</v>
      </c>
      <c r="K357" s="44"/>
      <c r="L357" s="43"/>
    </row>
    <row r="358" spans="1:12" ht="15.75" x14ac:dyDescent="0.25">
      <c r="A358" s="23"/>
      <c r="B358" s="15"/>
      <c r="C358" s="11"/>
      <c r="D358" s="66" t="s">
        <v>24</v>
      </c>
      <c r="E358" s="58" t="s">
        <v>35</v>
      </c>
      <c r="F358" s="60" t="str">
        <f>"200"</f>
        <v>200</v>
      </c>
      <c r="G358" s="60">
        <v>0.24</v>
      </c>
      <c r="H358" s="60">
        <v>0.1</v>
      </c>
      <c r="I358" s="60">
        <v>14.6</v>
      </c>
      <c r="J358" s="60">
        <v>55.73</v>
      </c>
      <c r="K358" s="41"/>
      <c r="L358" s="43"/>
    </row>
    <row r="359" spans="1:12" ht="15.75" x14ac:dyDescent="0.25">
      <c r="A359" s="23"/>
      <c r="B359" s="15"/>
      <c r="C359" s="11"/>
      <c r="D359" s="65" t="s">
        <v>22</v>
      </c>
      <c r="E359" s="58" t="s">
        <v>43</v>
      </c>
      <c r="F359" s="60">
        <v>60</v>
      </c>
      <c r="G359" s="60">
        <v>2.0499999999999998</v>
      </c>
      <c r="H359" s="60">
        <v>0.2</v>
      </c>
      <c r="I359" s="60">
        <v>14.54</v>
      </c>
      <c r="J359" s="60">
        <v>69.400000000000006</v>
      </c>
      <c r="K359" s="44"/>
      <c r="L359" s="43"/>
    </row>
    <row r="360" spans="1:12" ht="15.75" x14ac:dyDescent="0.25">
      <c r="A360" s="23"/>
      <c r="B360" s="15"/>
      <c r="C360" s="11"/>
      <c r="D360" s="7"/>
      <c r="E360" s="71"/>
      <c r="F360" s="72"/>
      <c r="G360" s="72"/>
      <c r="H360" s="43"/>
      <c r="I360" s="43"/>
      <c r="J360" s="43"/>
      <c r="K360" s="44"/>
      <c r="L360" s="43"/>
    </row>
    <row r="361" spans="1:12" ht="15" x14ac:dyDescent="0.25">
      <c r="A361" s="23"/>
      <c r="B361" s="15"/>
      <c r="C361" s="11"/>
      <c r="D361" s="6"/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6"/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6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4"/>
      <c r="B364" s="17"/>
      <c r="C364" s="8"/>
      <c r="D364" s="18" t="s">
        <v>25</v>
      </c>
      <c r="E364" s="9"/>
      <c r="F364" s="19">
        <v>441</v>
      </c>
      <c r="G364" s="19">
        <f>SUM(G356:G363)</f>
        <v>17.59</v>
      </c>
      <c r="H364" s="19">
        <f>SUM(H356:H363)</f>
        <v>35.57</v>
      </c>
      <c r="I364" s="19">
        <f>SUM(I356:I363)</f>
        <v>71.66</v>
      </c>
      <c r="J364" s="19">
        <f>SUM(J356:J363)</f>
        <v>673.36</v>
      </c>
      <c r="K364" s="25"/>
      <c r="L364" s="19">
        <f>SUM(L356:L363)</f>
        <v>0</v>
      </c>
    </row>
    <row r="365" spans="1:12" ht="15.75" thickBot="1" x14ac:dyDescent="0.3">
      <c r="A365" s="26"/>
      <c r="B365" s="13"/>
      <c r="C365" s="10"/>
      <c r="D365" s="7"/>
      <c r="E365" s="42"/>
      <c r="F365" s="43"/>
      <c r="G365" s="43"/>
      <c r="H365" s="43"/>
      <c r="I365" s="43"/>
      <c r="J365" s="43"/>
      <c r="K365" s="44"/>
      <c r="L365" s="43"/>
    </row>
    <row r="366" spans="1:12" ht="16.5" thickBot="1" x14ac:dyDescent="0.3">
      <c r="A366" s="23"/>
      <c r="B366" s="15"/>
      <c r="C366" s="11"/>
      <c r="D366" s="5"/>
      <c r="E366" s="58"/>
      <c r="F366" s="60"/>
      <c r="G366" s="60"/>
      <c r="H366" s="60"/>
      <c r="I366" s="60"/>
      <c r="J366" s="60"/>
      <c r="K366" s="44"/>
      <c r="L366" s="43"/>
    </row>
    <row r="367" spans="1:12" ht="16.5" thickBot="1" x14ac:dyDescent="0.3">
      <c r="A367" s="23"/>
      <c r="B367" s="15"/>
      <c r="C367" s="11"/>
      <c r="D367" s="5"/>
      <c r="E367" s="58"/>
      <c r="F367" s="60"/>
      <c r="G367" s="60"/>
      <c r="H367" s="60"/>
      <c r="I367" s="60"/>
      <c r="J367" s="60"/>
      <c r="K367" s="44"/>
      <c r="L367" s="43"/>
    </row>
    <row r="368" spans="1:12" ht="15.75" x14ac:dyDescent="0.25">
      <c r="A368" s="23"/>
      <c r="B368" s="15"/>
      <c r="C368" s="11"/>
      <c r="D368" s="66"/>
      <c r="E368" s="58"/>
      <c r="F368" s="60"/>
      <c r="G368" s="60"/>
      <c r="H368" s="60"/>
      <c r="I368" s="60"/>
      <c r="J368" s="60"/>
      <c r="K368" s="44"/>
      <c r="L368" s="43"/>
    </row>
    <row r="369" spans="1:12" ht="15.75" x14ac:dyDescent="0.25">
      <c r="A369" s="23"/>
      <c r="B369" s="15"/>
      <c r="C369" s="11"/>
      <c r="D369" s="65"/>
      <c r="E369" s="58"/>
      <c r="F369" s="60"/>
      <c r="G369" s="60"/>
      <c r="H369" s="60"/>
      <c r="I369" s="60"/>
      <c r="J369" s="60"/>
      <c r="K369" s="44"/>
      <c r="L369" s="43"/>
    </row>
    <row r="370" spans="1:12" ht="15.75" x14ac:dyDescent="0.25">
      <c r="A370" s="23"/>
      <c r="B370" s="15"/>
      <c r="C370" s="11"/>
      <c r="D370" s="65"/>
      <c r="E370" s="59"/>
      <c r="F370" s="61"/>
      <c r="G370" s="61"/>
      <c r="H370" s="61"/>
      <c r="I370" s="61"/>
      <c r="J370" s="61"/>
      <c r="K370" s="44"/>
      <c r="L370" s="43"/>
    </row>
    <row r="371" spans="1:12" ht="15" x14ac:dyDescent="0.25">
      <c r="A371" s="23"/>
      <c r="B371" s="15"/>
      <c r="C371" s="11"/>
      <c r="D371" s="7"/>
      <c r="E371" s="42"/>
      <c r="F371" s="43"/>
      <c r="G371" s="43"/>
      <c r="H371" s="43"/>
      <c r="I371" s="43"/>
      <c r="J371" s="43"/>
      <c r="K371" s="44"/>
      <c r="L371" s="43"/>
    </row>
    <row r="372" spans="1:12" ht="15" x14ac:dyDescent="0.25">
      <c r="A372" s="23"/>
      <c r="B372" s="15"/>
      <c r="C372" s="11"/>
      <c r="D372" s="6"/>
      <c r="E372" s="42"/>
      <c r="F372" s="43"/>
      <c r="G372" s="43"/>
      <c r="H372" s="43"/>
      <c r="I372" s="43"/>
      <c r="J372" s="43"/>
      <c r="K372" s="44"/>
      <c r="L372" s="43"/>
    </row>
    <row r="373" spans="1:12" ht="15" x14ac:dyDescent="0.25">
      <c r="A373" s="23"/>
      <c r="B373" s="15"/>
      <c r="C373" s="11"/>
      <c r="D373" s="6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4"/>
      <c r="B374" s="17"/>
      <c r="C374" s="8"/>
      <c r="D374" s="18"/>
      <c r="E374" s="9"/>
      <c r="F374" s="19"/>
      <c r="G374" s="19"/>
      <c r="H374" s="19"/>
      <c r="I374" s="19"/>
      <c r="J374" s="19"/>
      <c r="K374" s="25"/>
      <c r="L374" s="19"/>
    </row>
    <row r="375" spans="1:12" ht="15.75" customHeight="1" thickBot="1" x14ac:dyDescent="0.25">
      <c r="A375" s="29">
        <f>A356</f>
        <v>4</v>
      </c>
      <c r="B375" s="30">
        <f>B356</f>
        <v>4</v>
      </c>
      <c r="C375" s="86" t="s">
        <v>4</v>
      </c>
      <c r="D375" s="87"/>
      <c r="E375" s="31"/>
      <c r="F375" s="32">
        <f>F364+F374</f>
        <v>441</v>
      </c>
      <c r="G375" s="32">
        <f t="shared" ref="G375" si="83">G364+G374</f>
        <v>17.59</v>
      </c>
      <c r="H375" s="32">
        <f t="shared" ref="H375" si="84">H364+H374</f>
        <v>35.57</v>
      </c>
      <c r="I375" s="32">
        <f t="shared" ref="I375" si="85">I364+I374</f>
        <v>71.66</v>
      </c>
      <c r="J375" s="32">
        <f t="shared" ref="J375:L375" si="86">J364+J374</f>
        <v>673.36</v>
      </c>
      <c r="K375" s="32"/>
      <c r="L375" s="32">
        <f t="shared" si="86"/>
        <v>0</v>
      </c>
    </row>
    <row r="376" spans="1:12" ht="32.25" thickBot="1" x14ac:dyDescent="0.3">
      <c r="A376" s="20">
        <v>4</v>
      </c>
      <c r="B376" s="21">
        <v>5</v>
      </c>
      <c r="C376" s="22" t="s">
        <v>20</v>
      </c>
      <c r="D376" s="5" t="s">
        <v>21</v>
      </c>
      <c r="E376" s="58" t="s">
        <v>67</v>
      </c>
      <c r="F376" s="60" t="str">
        <f>"250"</f>
        <v>250</v>
      </c>
      <c r="G376" s="60">
        <v>6.24</v>
      </c>
      <c r="H376" s="60">
        <v>8.14</v>
      </c>
      <c r="I376" s="60">
        <v>33.020000000000003</v>
      </c>
      <c r="J376" s="60">
        <v>228.53</v>
      </c>
      <c r="K376" s="41"/>
      <c r="L376" s="40"/>
    </row>
    <row r="377" spans="1:12" ht="16.5" thickBot="1" x14ac:dyDescent="0.3">
      <c r="A377" s="23"/>
      <c r="B377" s="15"/>
      <c r="C377" s="11"/>
      <c r="D377" s="83" t="s">
        <v>88</v>
      </c>
      <c r="E377" s="58" t="s">
        <v>46</v>
      </c>
      <c r="F377" s="60" t="str">
        <f>"41"</f>
        <v>41</v>
      </c>
      <c r="G377" s="60">
        <v>2.44</v>
      </c>
      <c r="H377" s="60">
        <v>7.53</v>
      </c>
      <c r="I377" s="60">
        <v>14.67</v>
      </c>
      <c r="J377" s="60">
        <v>137.37</v>
      </c>
      <c r="K377" s="44"/>
      <c r="L377" s="43"/>
    </row>
    <row r="378" spans="1:12" ht="15.75" x14ac:dyDescent="0.25">
      <c r="A378" s="23"/>
      <c r="B378" s="15"/>
      <c r="C378" s="11"/>
      <c r="D378" s="66" t="s">
        <v>24</v>
      </c>
      <c r="E378" s="58" t="s">
        <v>51</v>
      </c>
      <c r="F378" s="60" t="str">
        <f>"200"</f>
        <v>200</v>
      </c>
      <c r="G378" s="60">
        <v>3.64</v>
      </c>
      <c r="H378" s="60">
        <v>3.34</v>
      </c>
      <c r="I378" s="60">
        <v>24.1</v>
      </c>
      <c r="J378" s="60">
        <v>134.77000000000001</v>
      </c>
      <c r="K378" s="41"/>
      <c r="L378" s="43"/>
    </row>
    <row r="379" spans="1:12" ht="15.75" x14ac:dyDescent="0.25">
      <c r="A379" s="23"/>
      <c r="B379" s="15"/>
      <c r="C379" s="11"/>
      <c r="D379" s="65" t="s">
        <v>22</v>
      </c>
      <c r="E379" s="59" t="s">
        <v>43</v>
      </c>
      <c r="F379" s="61" t="str">
        <f>"31"</f>
        <v>31</v>
      </c>
      <c r="G379" s="61">
        <v>2.0499999999999998</v>
      </c>
      <c r="H379" s="61">
        <v>0.2</v>
      </c>
      <c r="I379" s="61">
        <v>14.54</v>
      </c>
      <c r="J379" s="61">
        <v>69.400000000000006</v>
      </c>
      <c r="K379" s="44"/>
      <c r="L379" s="43"/>
    </row>
    <row r="380" spans="1:12" ht="15" x14ac:dyDescent="0.25">
      <c r="A380" s="23"/>
      <c r="B380" s="15"/>
      <c r="C380" s="11"/>
      <c r="D380" s="7"/>
      <c r="E380" s="42"/>
      <c r="F380" s="43"/>
      <c r="G380" s="43"/>
      <c r="H380" s="43"/>
      <c r="I380" s="43"/>
      <c r="J380" s="43"/>
      <c r="K380" s="44"/>
      <c r="L380" s="43"/>
    </row>
    <row r="381" spans="1:12" ht="15" x14ac:dyDescent="0.25">
      <c r="A381" s="23"/>
      <c r="B381" s="15"/>
      <c r="C381" s="11"/>
      <c r="D381" s="6"/>
      <c r="E381" s="42"/>
      <c r="F381" s="43"/>
      <c r="G381" s="43"/>
      <c r="H381" s="43"/>
      <c r="I381" s="43"/>
      <c r="J381" s="43"/>
      <c r="K381" s="44"/>
      <c r="L381" s="43"/>
    </row>
    <row r="382" spans="1:12" ht="15" x14ac:dyDescent="0.25">
      <c r="A382" s="23"/>
      <c r="B382" s="15"/>
      <c r="C382" s="11"/>
      <c r="D382" s="7"/>
      <c r="E382" s="42"/>
      <c r="F382" s="43"/>
      <c r="G382" s="43"/>
      <c r="H382" s="43"/>
      <c r="I382" s="43"/>
      <c r="J382" s="43"/>
      <c r="K382" s="44"/>
      <c r="L382" s="43"/>
    </row>
    <row r="383" spans="1:12" ht="15" x14ac:dyDescent="0.25">
      <c r="A383" s="23"/>
      <c r="B383" s="15"/>
      <c r="C383" s="11"/>
      <c r="D383" s="6"/>
      <c r="E383" s="42"/>
      <c r="F383" s="43"/>
      <c r="G383" s="43"/>
      <c r="H383" s="43"/>
      <c r="I383" s="43"/>
      <c r="J383" s="43"/>
      <c r="K383" s="44"/>
      <c r="L383" s="43"/>
    </row>
    <row r="384" spans="1:12" ht="15" x14ac:dyDescent="0.25">
      <c r="A384" s="24"/>
      <c r="B384" s="17"/>
      <c r="C384" s="8"/>
      <c r="D384" s="18" t="s">
        <v>25</v>
      </c>
      <c r="E384" s="9"/>
      <c r="F384" s="19">
        <v>522</v>
      </c>
      <c r="G384" s="19">
        <f t="shared" ref="G384:J384" si="87">SUM(G376:G383)</f>
        <v>14.370000000000001</v>
      </c>
      <c r="H384" s="19">
        <f t="shared" si="87"/>
        <v>19.21</v>
      </c>
      <c r="I384" s="19">
        <f t="shared" si="87"/>
        <v>86.330000000000013</v>
      </c>
      <c r="J384" s="19">
        <f t="shared" si="87"/>
        <v>570.06999999999994</v>
      </c>
      <c r="K384" s="25"/>
      <c r="L384" s="19">
        <f t="shared" ref="L384" si="88">SUM(L376:L383)</f>
        <v>0</v>
      </c>
    </row>
    <row r="385" spans="1:12" ht="15" x14ac:dyDescent="0.25">
      <c r="A385" s="26"/>
      <c r="B385" s="13"/>
      <c r="C385" s="10"/>
      <c r="D385" s="7"/>
      <c r="E385" s="42"/>
      <c r="F385" s="43"/>
      <c r="G385" s="43"/>
      <c r="H385" s="43"/>
      <c r="I385" s="43"/>
      <c r="J385" s="43"/>
      <c r="K385" s="44"/>
      <c r="L385" s="43"/>
    </row>
    <row r="386" spans="1:12" ht="15" x14ac:dyDescent="0.2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 x14ac:dyDescent="0.2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 x14ac:dyDescent="0.2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7"/>
      <c r="E389" s="42"/>
      <c r="F389" s="43"/>
      <c r="G389" s="43"/>
      <c r="H389" s="43"/>
      <c r="I389" s="43"/>
      <c r="J389" s="43"/>
      <c r="K389" s="44"/>
      <c r="L389" s="43"/>
    </row>
    <row r="390" spans="1:12" ht="15" x14ac:dyDescent="0.25">
      <c r="A390" s="23"/>
      <c r="B390" s="15"/>
      <c r="C390" s="11"/>
      <c r="D390" s="7"/>
      <c r="E390" s="42"/>
      <c r="F390" s="43"/>
      <c r="G390" s="43"/>
      <c r="H390" s="43"/>
      <c r="I390" s="43"/>
      <c r="J390" s="43"/>
      <c r="K390" s="44"/>
      <c r="L390" s="43"/>
    </row>
    <row r="391" spans="1:12" ht="15" x14ac:dyDescent="0.25">
      <c r="A391" s="23"/>
      <c r="B391" s="15"/>
      <c r="C391" s="11"/>
      <c r="D391" s="7"/>
      <c r="E391" s="42"/>
      <c r="F391" s="43"/>
      <c r="G391" s="43"/>
      <c r="H391" s="43"/>
      <c r="I391" s="43"/>
      <c r="J391" s="43"/>
      <c r="K391" s="44"/>
      <c r="L391" s="43"/>
    </row>
    <row r="392" spans="1:12" ht="15" x14ac:dyDescent="0.25">
      <c r="A392" s="23"/>
      <c r="B392" s="15"/>
      <c r="C392" s="11"/>
      <c r="D392" s="6"/>
      <c r="E392" s="42"/>
      <c r="F392" s="43"/>
      <c r="G392" s="43"/>
      <c r="H392" s="43"/>
      <c r="I392" s="43"/>
      <c r="J392" s="43"/>
      <c r="K392" s="44"/>
      <c r="L392" s="43"/>
    </row>
    <row r="393" spans="1:12" ht="15" x14ac:dyDescent="0.25">
      <c r="A393" s="23"/>
      <c r="B393" s="15"/>
      <c r="C393" s="11"/>
      <c r="D393" s="6"/>
      <c r="E393" s="42"/>
      <c r="F393" s="43"/>
      <c r="G393" s="43"/>
      <c r="H393" s="43"/>
      <c r="I393" s="43"/>
      <c r="J393" s="43"/>
      <c r="K393" s="44"/>
      <c r="L393" s="43"/>
    </row>
    <row r="394" spans="1:12" ht="15" x14ac:dyDescent="0.25">
      <c r="A394" s="24"/>
      <c r="B394" s="17"/>
      <c r="C394" s="8"/>
      <c r="D394" s="18"/>
      <c r="E394" s="9"/>
      <c r="F394" s="19"/>
      <c r="G394" s="19"/>
      <c r="H394" s="19"/>
      <c r="I394" s="19"/>
      <c r="J394" s="19"/>
      <c r="K394" s="25"/>
      <c r="L394" s="19"/>
    </row>
    <row r="395" spans="1:12" ht="15.75" customHeight="1" thickBot="1" x14ac:dyDescent="0.25">
      <c r="A395" s="29">
        <f>A376</f>
        <v>4</v>
      </c>
      <c r="B395" s="30">
        <f>B376</f>
        <v>5</v>
      </c>
      <c r="C395" s="86" t="s">
        <v>4</v>
      </c>
      <c r="D395" s="87"/>
      <c r="E395" s="31"/>
      <c r="F395" s="32">
        <f>F384+F394</f>
        <v>522</v>
      </c>
      <c r="G395" s="32">
        <f t="shared" ref="G395" si="89">G384+G394</f>
        <v>14.370000000000001</v>
      </c>
      <c r="H395" s="32">
        <f t="shared" ref="H395" si="90">H384+H394</f>
        <v>19.21</v>
      </c>
      <c r="I395" s="32">
        <f t="shared" ref="I395" si="91">I384+I394</f>
        <v>86.330000000000013</v>
      </c>
      <c r="J395" s="32">
        <f t="shared" ref="J395:L395" si="92">J384+J394</f>
        <v>570.06999999999994</v>
      </c>
      <c r="K395" s="32"/>
      <c r="L395" s="32">
        <f t="shared" si="92"/>
        <v>0</v>
      </c>
    </row>
    <row r="396" spans="1:12" ht="13.5" customHeight="1" thickBot="1" x14ac:dyDescent="0.25">
      <c r="A396" s="27"/>
      <c r="B396" s="28"/>
      <c r="C396" s="91" t="s">
        <v>5</v>
      </c>
      <c r="D396" s="92"/>
      <c r="E396" s="93"/>
      <c r="F396" s="34">
        <f>SUMIF($C:$C,"Итого за день:",F:F)/COUNTIFS($C:$C,"Итого за день:",F:F,"&gt;0")</f>
        <v>518.78947368421052</v>
      </c>
      <c r="G396" s="34">
        <f>SUMIF($C:$C,"Итого за день:",G:G)/COUNTIFS($C:$C,"Итого за день:",G:G,"&gt;0")</f>
        <v>20.323157894736841</v>
      </c>
      <c r="H396" s="34">
        <f>SUMIF($C:$C,"Итого за день:",H:H)/COUNTIFS($C:$C,"Итого за день:",H:H,"&gt;0")</f>
        <v>22.264736842105254</v>
      </c>
      <c r="I396" s="34">
        <f>SUMIF($C:$C,"Итого за день:",I:I)/COUNTIFS($C:$C,"Итого за день:",I:I,"&gt;0")</f>
        <v>76.615157894736839</v>
      </c>
      <c r="J396" s="34">
        <f>SUMIF($C:$C,"Итого за день:",J:J)/COUNTIFS($C:$C,"Итого за день:",J:J,"&gt;0")</f>
        <v>585.52</v>
      </c>
      <c r="K396" s="34"/>
      <c r="L396" s="34" t="e">
        <f>SUMIF($C:$C,"Итого за день:",L:L)/COUNTIFS($C:$C,"Итого за день:",L:L,"&gt;0")</f>
        <v>#DIV/0!</v>
      </c>
    </row>
  </sheetData>
  <mergeCells count="23">
    <mergeCell ref="H1:K1"/>
    <mergeCell ref="H2:K2"/>
    <mergeCell ref="C355:D355"/>
    <mergeCell ref="C375:D375"/>
    <mergeCell ref="C396:E396"/>
    <mergeCell ref="C125:D125"/>
    <mergeCell ref="C65:D65"/>
    <mergeCell ref="C85:D85"/>
    <mergeCell ref="C395:D395"/>
    <mergeCell ref="C105:D105"/>
    <mergeCell ref="C145:D145"/>
    <mergeCell ref="C165:D165"/>
    <mergeCell ref="C185:D185"/>
    <mergeCell ref="C205:D205"/>
    <mergeCell ref="C225:D225"/>
    <mergeCell ref="C245:D245"/>
    <mergeCell ref="C335:D335"/>
    <mergeCell ref="C305:D305"/>
    <mergeCell ref="C25:D25"/>
    <mergeCell ref="C45:D45"/>
    <mergeCell ref="C1:E1"/>
    <mergeCell ref="C265:D265"/>
    <mergeCell ref="C285:D28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2026-02-02T09:42:04Z</dcterms:modified>
</cp:coreProperties>
</file>